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2"/>
  <workbookPr showInkAnnotation="0" defaultThemeVersion="124226"/>
  <mc:AlternateContent xmlns:mc="http://schemas.openxmlformats.org/markup-compatibility/2006">
    <mc:Choice Requires="x15">
      <x15ac:absPath xmlns:x15ac="http://schemas.microsoft.com/office/spreadsheetml/2010/11/ac" url="C:\Users\cburner\Desktop\"/>
    </mc:Choice>
  </mc:AlternateContent>
  <xr:revisionPtr revIDLastSave="0" documentId="8_{5AF3CD92-B673-4472-8A09-E434C4BCCB6A}" xr6:coauthVersionLast="47" xr6:coauthVersionMax="47" xr10:uidLastSave="{00000000-0000-0000-0000-000000000000}"/>
  <bookViews>
    <workbookView xWindow="0" yWindow="0" windowWidth="20100" windowHeight="9750" tabRatio="724" xr2:uid="{00000000-000D-0000-FFFF-FFFF00000000}"/>
  </bookViews>
  <sheets>
    <sheet name="Grant Budget" sheetId="1" r:id="rId1"/>
    <sheet name="Fringe Benefits" sheetId="6"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1" l="1"/>
  <c r="G125" i="1" l="1"/>
  <c r="G124" i="1"/>
  <c r="G104" i="1"/>
  <c r="G103" i="1"/>
  <c r="G102" i="1"/>
  <c r="G101" i="1"/>
  <c r="G98" i="1"/>
  <c r="G97" i="1"/>
  <c r="G96" i="1"/>
  <c r="G95" i="1"/>
  <c r="F125" i="1" l="1"/>
  <c r="F124" i="1"/>
  <c r="F123" i="1"/>
  <c r="F122" i="1"/>
  <c r="F121" i="1"/>
  <c r="F120" i="1"/>
  <c r="F111" i="1"/>
  <c r="F110" i="1"/>
  <c r="F99" i="1"/>
  <c r="F93" i="1"/>
  <c r="F67" i="1"/>
  <c r="F66" i="1"/>
  <c r="F65" i="1"/>
  <c r="F64" i="1"/>
  <c r="F63" i="1"/>
  <c r="F62" i="1"/>
  <c r="C99" i="1"/>
  <c r="C93" i="1"/>
  <c r="F118" i="1"/>
  <c r="F117" i="1"/>
  <c r="C111" i="1"/>
  <c r="C110" i="1"/>
  <c r="C125" i="1"/>
  <c r="C124" i="1"/>
  <c r="C118" i="1"/>
  <c r="C117" i="1"/>
  <c r="C67" i="1"/>
  <c r="C66" i="1"/>
  <c r="C60" i="1"/>
  <c r="C59" i="1"/>
  <c r="G53" i="1"/>
  <c r="G52" i="1"/>
  <c r="G44" i="1"/>
  <c r="C53" i="1"/>
  <c r="C52" i="1"/>
  <c r="F60" i="1"/>
  <c r="F59" i="1"/>
  <c r="G66" i="1" l="1"/>
  <c r="G117" i="1"/>
  <c r="G110" i="1"/>
  <c r="G59" i="1"/>
  <c r="G67" i="1"/>
  <c r="G60" i="1"/>
  <c r="G118" i="1"/>
  <c r="G111" i="1"/>
  <c r="G46" i="1"/>
  <c r="F52" i="1"/>
  <c r="F53" i="1"/>
  <c r="G42" i="1" l="1"/>
  <c r="G40" i="1"/>
  <c r="G38" i="1"/>
  <c r="G36" i="1"/>
  <c r="F33" i="1"/>
  <c r="F31" i="1"/>
  <c r="F29" i="1"/>
  <c r="F22" i="1"/>
  <c r="F20" i="1"/>
  <c r="F18" i="1"/>
  <c r="F16" i="1"/>
  <c r="G14" i="1" l="1"/>
  <c r="G187" i="1" s="1"/>
  <c r="G91" i="1" l="1"/>
  <c r="G90" i="1"/>
  <c r="G89" i="1"/>
  <c r="G85" i="1"/>
  <c r="G84" i="1"/>
  <c r="G83" i="1"/>
  <c r="G79" i="1"/>
  <c r="G78" i="1"/>
  <c r="G77" i="1"/>
  <c r="G72" i="1"/>
  <c r="G71" i="1"/>
  <c r="G25" i="1" l="1"/>
  <c r="G27" i="1" l="1"/>
  <c r="G92" i="1" l="1"/>
  <c r="G86" i="1"/>
  <c r="G80" i="1"/>
  <c r="G74" i="1"/>
  <c r="G184" i="1" l="1"/>
  <c r="G182" i="1"/>
  <c r="G180" i="1"/>
  <c r="G178" i="1"/>
  <c r="G176" i="1"/>
  <c r="G174" i="1"/>
  <c r="F134" i="1"/>
  <c r="F133" i="1"/>
  <c r="F131" i="1"/>
  <c r="C33" i="1"/>
  <c r="G172" i="1" l="1"/>
  <c r="G137" i="1" l="1"/>
  <c r="G136" i="1"/>
  <c r="G134" i="1"/>
  <c r="G133" i="1"/>
  <c r="G131" i="1"/>
  <c r="G130" i="1"/>
  <c r="G169" i="1"/>
  <c r="G168" i="1"/>
  <c r="G167" i="1"/>
  <c r="G166" i="1"/>
  <c r="G165" i="1"/>
  <c r="G164" i="1"/>
  <c r="G163" i="1"/>
  <c r="G160" i="1"/>
  <c r="G161" i="1"/>
  <c r="G159" i="1"/>
  <c r="G158" i="1"/>
  <c r="G157" i="1"/>
  <c r="G156" i="1"/>
  <c r="G151" i="1"/>
  <c r="G153" i="1"/>
  <c r="G152" i="1"/>
  <c r="G150" i="1"/>
  <c r="G149" i="1"/>
  <c r="G148" i="1"/>
  <c r="G123" i="1" l="1"/>
  <c r="G122" i="1"/>
  <c r="G121" i="1"/>
  <c r="G120" i="1"/>
  <c r="F196" i="1" l="1"/>
  <c r="G51" i="1"/>
  <c r="G58" i="1" s="1"/>
  <c r="G50" i="1"/>
  <c r="G49" i="1"/>
  <c r="G48" i="1"/>
  <c r="G55" i="1" l="1"/>
  <c r="G188" i="1"/>
  <c r="G109" i="1"/>
  <c r="G65" i="1"/>
  <c r="G116" i="1"/>
  <c r="G108" i="1"/>
  <c r="G115" i="1"/>
  <c r="G57" i="1"/>
  <c r="G64" i="1"/>
  <c r="G114" i="1"/>
  <c r="G56" i="1"/>
  <c r="G63" i="1"/>
  <c r="G107" i="1"/>
  <c r="G62" i="1"/>
  <c r="G113" i="1"/>
  <c r="G106" i="1"/>
  <c r="G33" i="1"/>
  <c r="G196" i="1" s="1"/>
  <c r="C123" i="1" l="1"/>
  <c r="C122" i="1"/>
  <c r="C121" i="1"/>
  <c r="C120" i="1"/>
  <c r="C31" i="1"/>
  <c r="G190" i="1" l="1"/>
  <c r="G189" i="1"/>
  <c r="F192" i="1"/>
  <c r="C63" i="1"/>
  <c r="C64" i="1"/>
  <c r="C65" i="1"/>
  <c r="C62" i="1"/>
  <c r="C20" i="1"/>
  <c r="F223" i="1" l="1"/>
  <c r="F222" i="1"/>
  <c r="F221" i="1"/>
  <c r="F213" i="1"/>
  <c r="F212" i="1"/>
  <c r="F205" i="1"/>
  <c r="F209" i="1" l="1"/>
  <c r="F195" i="1" l="1"/>
  <c r="G228" i="1" l="1"/>
  <c r="F208" i="1"/>
  <c r="F200" i="1"/>
  <c r="F199" i="1"/>
  <c r="F201" i="1"/>
  <c r="F202" i="1"/>
  <c r="F203" i="1"/>
  <c r="F204" i="1"/>
  <c r="F206" i="1"/>
  <c r="F207" i="1"/>
  <c r="F210" i="1"/>
  <c r="F211" i="1"/>
  <c r="F214" i="1"/>
  <c r="F215" i="1"/>
  <c r="F216" i="1"/>
  <c r="F217" i="1"/>
  <c r="F218" i="1"/>
  <c r="F219" i="1"/>
  <c r="F220" i="1"/>
  <c r="F224" i="1"/>
  <c r="F188" i="1"/>
  <c r="F189" i="1"/>
  <c r="F190" i="1"/>
  <c r="F191" i="1"/>
  <c r="F193" i="1"/>
  <c r="F194" i="1"/>
  <c r="G229" i="1"/>
  <c r="G225" i="1"/>
  <c r="G20" i="1"/>
  <c r="G192" i="1" s="1"/>
  <c r="F51" i="1"/>
  <c r="F50" i="1"/>
  <c r="F49" i="1"/>
  <c r="F48" i="1"/>
  <c r="F227" i="1"/>
  <c r="F198" i="1"/>
  <c r="F187" i="1"/>
  <c r="F184" i="1"/>
  <c r="F182" i="1"/>
  <c r="F180" i="1"/>
  <c r="F178" i="1"/>
  <c r="F176" i="1"/>
  <c r="F174" i="1"/>
  <c r="F172" i="1"/>
  <c r="C49" i="1"/>
  <c r="C51" i="1"/>
  <c r="C50" i="1"/>
  <c r="C48" i="1"/>
  <c r="C87" i="1"/>
  <c r="C81" i="1"/>
  <c r="C75" i="1"/>
  <c r="C69" i="1"/>
  <c r="C114" i="1"/>
  <c r="C115" i="1"/>
  <c r="C116" i="1"/>
  <c r="C113" i="1"/>
  <c r="C107" i="1"/>
  <c r="C108" i="1"/>
  <c r="C109" i="1"/>
  <c r="C106" i="1"/>
  <c r="C56" i="1"/>
  <c r="C57" i="1"/>
  <c r="C58" i="1"/>
  <c r="C55" i="1"/>
  <c r="B183" i="1"/>
  <c r="B181" i="1"/>
  <c r="B179" i="1"/>
  <c r="B177" i="1"/>
  <c r="B173" i="1"/>
  <c r="B171" i="1"/>
  <c r="B175" i="1"/>
  <c r="F168" i="1"/>
  <c r="F169" i="1"/>
  <c r="F152" i="1"/>
  <c r="F160" i="1" s="1"/>
  <c r="F153" i="1"/>
  <c r="F161" i="1" s="1"/>
  <c r="B168" i="1"/>
  <c r="B169" i="1"/>
  <c r="B152" i="1"/>
  <c r="B160" i="1" s="1"/>
  <c r="B153" i="1"/>
  <c r="B161" i="1" s="1"/>
  <c r="C29" i="1"/>
  <c r="C16" i="1"/>
  <c r="F167" i="1"/>
  <c r="F166" i="1"/>
  <c r="F165" i="1"/>
  <c r="F164" i="1"/>
  <c r="F163" i="1"/>
  <c r="F151" i="1"/>
  <c r="F159" i="1" s="1"/>
  <c r="F150" i="1"/>
  <c r="F158" i="1" s="1"/>
  <c r="F149" i="1"/>
  <c r="F157" i="1" s="1"/>
  <c r="F148" i="1"/>
  <c r="F156" i="1" s="1"/>
  <c r="F147" i="1"/>
  <c r="F155" i="1" s="1"/>
  <c r="F137" i="1"/>
  <c r="F136" i="1"/>
  <c r="F130" i="1"/>
  <c r="F116" i="1"/>
  <c r="F115" i="1"/>
  <c r="F114" i="1"/>
  <c r="F113" i="1"/>
  <c r="F109" i="1"/>
  <c r="F108" i="1"/>
  <c r="F107" i="1"/>
  <c r="F106" i="1"/>
  <c r="F87" i="1"/>
  <c r="F81" i="1"/>
  <c r="F75" i="1"/>
  <c r="F69" i="1"/>
  <c r="G73" i="1" s="1"/>
  <c r="F58" i="1"/>
  <c r="F57" i="1"/>
  <c r="F56" i="1"/>
  <c r="F55" i="1"/>
  <c r="G31" i="1"/>
  <c r="G195" i="1" s="1"/>
  <c r="G29" i="1"/>
  <c r="G194" i="1" s="1"/>
  <c r="G18" i="1"/>
  <c r="G191" i="1" s="1"/>
  <c r="B167" i="1"/>
  <c r="B166" i="1"/>
  <c r="B165" i="1"/>
  <c r="B164" i="1"/>
  <c r="B163" i="1"/>
  <c r="B151" i="1"/>
  <c r="B159" i="1" s="1"/>
  <c r="B150" i="1"/>
  <c r="B158" i="1" s="1"/>
  <c r="B149" i="1"/>
  <c r="B157" i="1" s="1"/>
  <c r="B148" i="1"/>
  <c r="B156" i="1" s="1"/>
  <c r="B147" i="1"/>
  <c r="B155" i="1" s="1"/>
  <c r="B137" i="1"/>
  <c r="B136" i="1"/>
  <c r="B131" i="1"/>
  <c r="B134" i="1" s="1"/>
  <c r="B130" i="1"/>
  <c r="B133" i="1" s="1"/>
  <c r="C18" i="1"/>
  <c r="C22" i="1"/>
  <c r="G24" i="1" l="1"/>
  <c r="G26" i="1"/>
  <c r="G193" i="1" l="1"/>
  <c r="G197" i="1"/>
  <c r="G226" i="1" s="1"/>
  <c r="G227" i="1"/>
  <c r="G230" i="1" l="1"/>
</calcChain>
</file>

<file path=xl/sharedStrings.xml><?xml version="1.0" encoding="utf-8"?>
<sst xmlns="http://schemas.openxmlformats.org/spreadsheetml/2006/main" count="253" uniqueCount="166">
  <si>
    <t>Revised 7/2022</t>
  </si>
  <si>
    <t>REQUEST FOR GRANT BUDGET CREATION</t>
  </si>
  <si>
    <r>
      <t xml:space="preserve">Directions:  The Principal Investigator should complete this form using the budget approved by the granting agency as a resource to complete the gray highlighted areas below.  Email the completed form to the Office of Grants and Sponsored Programs (OGSP).  You will receive an email notice after the budget is created in the University Finance System.  NOTE:  Expenditures </t>
    </r>
    <r>
      <rPr>
        <b/>
        <u/>
        <sz val="10"/>
        <rFont val="Arial"/>
        <family val="2"/>
      </rPr>
      <t>cannot</t>
    </r>
    <r>
      <rPr>
        <b/>
        <sz val="10"/>
        <rFont val="Arial"/>
        <family val="2"/>
      </rPr>
      <t xml:space="preserve"> be processed until the budget is created and you are notified by email.</t>
    </r>
  </si>
  <si>
    <t>Grant Name:</t>
  </si>
  <si>
    <t>Category</t>
  </si>
  <si>
    <t>Description</t>
  </si>
  <si>
    <t>% Paid from Grant</t>
  </si>
  <si>
    <t>Amount</t>
  </si>
  <si>
    <t>Non-Classified Staff</t>
  </si>
  <si>
    <t>H285XX-Full-time Position Salary</t>
  </si>
  <si>
    <t>A. Type Employee Name Here</t>
  </si>
  <si>
    <t>Base Salary:</t>
  </si>
  <si>
    <t>H105XX-Annual Increment (based on completed years of service)</t>
  </si>
  <si>
    <t>A. Years of Service</t>
  </si>
  <si>
    <t>2330XX-FICA Employer Share</t>
  </si>
  <si>
    <t>2331XX-Medicare Employer Share</t>
  </si>
  <si>
    <t>H109XX-Public Employees Insurance</t>
  </si>
  <si>
    <r>
      <t xml:space="preserve">            A.  Place an "</t>
    </r>
    <r>
      <rPr>
        <b/>
        <sz val="10"/>
        <rFont val="Arial"/>
        <family val="2"/>
      </rPr>
      <t>X</t>
    </r>
    <r>
      <rPr>
        <sz val="10"/>
        <rFont val="Arial"/>
        <family val="2"/>
      </rPr>
      <t>" below indicating plan coverage choice:</t>
    </r>
  </si>
  <si>
    <t>Family Coverage + Basic Life Ins.</t>
  </si>
  <si>
    <t>Employee w/Children Coverage + Basic Life Ins.</t>
  </si>
  <si>
    <t>Single Coverage + Basic Life Ins.</t>
  </si>
  <si>
    <t>NO Health Coverage + Basic Life Ins.</t>
  </si>
  <si>
    <t>H111XX-Worker's Compensation</t>
  </si>
  <si>
    <t>H113XX-Pension &amp; Retirement</t>
  </si>
  <si>
    <t>H114XX-WV OPEB Contribution</t>
  </si>
  <si>
    <t>Faculty</t>
  </si>
  <si>
    <t>H286XX-Full-time Position Salary</t>
  </si>
  <si>
    <t>B. Type Employee Name Here</t>
  </si>
  <si>
    <t>C. Type Employee Name Here</t>
  </si>
  <si>
    <t>D. Type Employee Name Here</t>
  </si>
  <si>
    <t>E. Type Employee Name Here</t>
  </si>
  <si>
    <t>F. Type Employee Name Here</t>
  </si>
  <si>
    <t>B. Years of Service</t>
  </si>
  <si>
    <t>C. Years of Service</t>
  </si>
  <si>
    <t>D. Years of Service</t>
  </si>
  <si>
    <t>E. Years of Service</t>
  </si>
  <si>
    <t>F. Years of Service</t>
  </si>
  <si>
    <r>
      <t xml:space="preserve">            B.  Place an "</t>
    </r>
    <r>
      <rPr>
        <b/>
        <sz val="10"/>
        <rFont val="Arial"/>
        <family val="2"/>
      </rPr>
      <t>X</t>
    </r>
    <r>
      <rPr>
        <sz val="10"/>
        <rFont val="Arial"/>
        <family val="2"/>
      </rPr>
      <t>" below indicating plan coverage choice:</t>
    </r>
  </si>
  <si>
    <r>
      <t xml:space="preserve">            C.  Place an "</t>
    </r>
    <r>
      <rPr>
        <b/>
        <sz val="10"/>
        <rFont val="Arial"/>
        <family val="2"/>
      </rPr>
      <t>X</t>
    </r>
    <r>
      <rPr>
        <sz val="10"/>
        <rFont val="Arial"/>
        <family val="2"/>
      </rPr>
      <t>" below indicating plan coverage choice:</t>
    </r>
  </si>
  <si>
    <r>
      <t xml:space="preserve">            D.  Place an "</t>
    </r>
    <r>
      <rPr>
        <b/>
        <sz val="10"/>
        <rFont val="Arial"/>
        <family val="2"/>
      </rPr>
      <t>X</t>
    </r>
    <r>
      <rPr>
        <sz val="10"/>
        <rFont val="Arial"/>
        <family val="2"/>
      </rPr>
      <t>" below indicating plan coverage choice:</t>
    </r>
  </si>
  <si>
    <r>
      <t xml:space="preserve">            E.  Place an "</t>
    </r>
    <r>
      <rPr>
        <b/>
        <sz val="10"/>
        <rFont val="Arial"/>
        <family val="2"/>
      </rPr>
      <t>X</t>
    </r>
    <r>
      <rPr>
        <sz val="10"/>
        <rFont val="Arial"/>
        <family val="2"/>
      </rPr>
      <t>" below indicating plan coverage choice:</t>
    </r>
  </si>
  <si>
    <r>
      <t xml:space="preserve">            F.  Place an "</t>
    </r>
    <r>
      <rPr>
        <b/>
        <sz val="10"/>
        <rFont val="Arial"/>
        <family val="2"/>
      </rPr>
      <t>X</t>
    </r>
    <r>
      <rPr>
        <sz val="10"/>
        <rFont val="Arial"/>
        <family val="2"/>
      </rPr>
      <t>" below indicating plan coverage choice:</t>
    </r>
  </si>
  <si>
    <t>Student Worker</t>
  </si>
  <si>
    <t>H290XX-Student Assistance Salary</t>
  </si>
  <si>
    <r>
      <t xml:space="preserve">2330XX-FICA Employer Share </t>
    </r>
    <r>
      <rPr>
        <i/>
        <sz val="10"/>
        <rFont val="Arial"/>
        <family val="2"/>
      </rPr>
      <t xml:space="preserve">-- </t>
    </r>
    <r>
      <rPr>
        <i/>
        <sz val="9"/>
        <rFont val="Arial"/>
        <family val="2"/>
      </rPr>
      <t>not for students taking classes</t>
    </r>
  </si>
  <si>
    <r>
      <t xml:space="preserve">2331XX-Medicare Employer Share  -- </t>
    </r>
    <r>
      <rPr>
        <i/>
        <sz val="9"/>
        <rFont val="Arial"/>
        <family val="2"/>
      </rPr>
      <t>not for students taking classes</t>
    </r>
  </si>
  <si>
    <t>Stipend</t>
  </si>
  <si>
    <t>H291XX-Temporary Appointment (faculty or student)</t>
  </si>
  <si>
    <t>G. Type Employee Name Here</t>
  </si>
  <si>
    <r>
      <t xml:space="preserve">2330XX-FICA Employer Share  -- </t>
    </r>
    <r>
      <rPr>
        <i/>
        <sz val="9"/>
        <rFont val="Arial"/>
        <family val="2"/>
      </rPr>
      <t>not for students taking classes</t>
    </r>
  </si>
  <si>
    <r>
      <t xml:space="preserve">2331XX-Medicare Employer Share  </t>
    </r>
    <r>
      <rPr>
        <i/>
        <sz val="9"/>
        <rFont val="Arial"/>
        <family val="2"/>
      </rPr>
      <t>-- not for students taking classes</t>
    </r>
  </si>
  <si>
    <r>
      <t xml:space="preserve">H113XX-Pension &amp; Retirement  </t>
    </r>
    <r>
      <rPr>
        <i/>
        <sz val="9"/>
        <rFont val="Arial"/>
        <family val="2"/>
      </rPr>
      <t>-- not for students or part-time faculty</t>
    </r>
  </si>
  <si>
    <t>If Full-Time Employee, type "X" in gray box</t>
  </si>
  <si>
    <t>Account #</t>
  </si>
  <si>
    <t>H285XX</t>
  </si>
  <si>
    <t>H286XX</t>
  </si>
  <si>
    <t>H290XX</t>
  </si>
  <si>
    <t>Student Assistance</t>
  </si>
  <si>
    <t>H291XX</t>
  </si>
  <si>
    <t>Stipend (Faculty or Student)</t>
  </si>
  <si>
    <t>2330XX</t>
  </si>
  <si>
    <t>FICA Employer Share</t>
  </si>
  <si>
    <t>2331XX</t>
  </si>
  <si>
    <t>Medicare Employer Share</t>
  </si>
  <si>
    <t>H109XX</t>
  </si>
  <si>
    <t>Public Employees Insurance</t>
  </si>
  <si>
    <t>H111XX</t>
  </si>
  <si>
    <t>Workers Compensation</t>
  </si>
  <si>
    <t>H113XX</t>
  </si>
  <si>
    <t>Pension and Retirement</t>
  </si>
  <si>
    <t>H114XX</t>
  </si>
  <si>
    <t>WV OPEB Contribution</t>
  </si>
  <si>
    <t>Salary/Fringes Total</t>
  </si>
  <si>
    <t>* H116XX</t>
  </si>
  <si>
    <t>Office Expenses</t>
  </si>
  <si>
    <t># H117XX</t>
  </si>
  <si>
    <t>Printing and Binding</t>
  </si>
  <si>
    <t># H118XX</t>
  </si>
  <si>
    <t>Rent Expense (Real Prop) Buildings</t>
  </si>
  <si>
    <t>H123XX</t>
  </si>
  <si>
    <t>Professional Services</t>
  </si>
  <si>
    <t>H127XX</t>
  </si>
  <si>
    <t>Travel - Employee</t>
  </si>
  <si>
    <t>H132XX</t>
  </si>
  <si>
    <t>Vehicle Rental</t>
  </si>
  <si>
    <t>H140XX</t>
  </si>
  <si>
    <t>Vehicle Operating Expense</t>
  </si>
  <si>
    <t>H141XX</t>
  </si>
  <si>
    <t>Supplies - Research</t>
  </si>
  <si>
    <t>H142XX</t>
  </si>
  <si>
    <t>Supplies - Educational</t>
  </si>
  <si>
    <t>* H148XX</t>
  </si>
  <si>
    <t>Hospitality (for non-employee functions)</t>
  </si>
  <si>
    <t>H149XX</t>
  </si>
  <si>
    <t>Educational Training Stipends</t>
  </si>
  <si>
    <t>H150XX</t>
  </si>
  <si>
    <t>Energy Expense Motor Vehicle/Aircraft</t>
  </si>
  <si>
    <t>H156XX</t>
  </si>
  <si>
    <t>Misc Expense (provide purchase item details below)</t>
  </si>
  <si>
    <t>H168XX</t>
  </si>
  <si>
    <t>Student Activities</t>
  </si>
  <si>
    <t>H157XX</t>
  </si>
  <si>
    <t>Training and Development - In State</t>
  </si>
  <si>
    <t>H158XX</t>
  </si>
  <si>
    <t>Training and Development - Out of State</t>
  </si>
  <si>
    <t>* H159XX</t>
  </si>
  <si>
    <t>Postage</t>
  </si>
  <si>
    <t>H160XX</t>
  </si>
  <si>
    <t>Freight</t>
  </si>
  <si>
    <t>* H161XX</t>
  </si>
  <si>
    <t>Supplies - Computer</t>
  </si>
  <si>
    <t>* H162XX</t>
  </si>
  <si>
    <t>Software License</t>
  </si>
  <si>
    <t>* H163XX</t>
  </si>
  <si>
    <t>Computer Equipment - (&lt;$5,000)</t>
  </si>
  <si>
    <t>* H164XX</t>
  </si>
  <si>
    <t>Office Equipment - Current Expense</t>
  </si>
  <si>
    <t>* H167XX</t>
  </si>
  <si>
    <t>Misc Equipment Purchase (&lt;$5,000)</t>
  </si>
  <si>
    <t>* H253XX</t>
  </si>
  <si>
    <t>Research, Educ, Med Equip Repairs</t>
  </si>
  <si>
    <t>* H250XX</t>
  </si>
  <si>
    <t>Computer Equipment - Asset</t>
  </si>
  <si>
    <t>* H270XX</t>
  </si>
  <si>
    <t>Computer Software - Asset</t>
  </si>
  <si>
    <t>* H243XX</t>
  </si>
  <si>
    <t>Research and Educ Equip - Asset</t>
  </si>
  <si>
    <t>Current Expenses Total</t>
  </si>
  <si>
    <t>Direct Costs Total</t>
  </si>
  <si>
    <t>H198XX</t>
  </si>
  <si>
    <t>Indirect Costs (if applicable)</t>
  </si>
  <si>
    <t>"X" here if on salary/fringes only</t>
  </si>
  <si>
    <t>:Percentage</t>
  </si>
  <si>
    <t>"X" here if on total expenses</t>
  </si>
  <si>
    <t>Enter Total if using Fixed Amount</t>
  </si>
  <si>
    <t>Budget Total</t>
  </si>
  <si>
    <t>*unallowable expense on federal awards unless the award meets the criteria of a major program as defined in</t>
  </si>
  <si>
    <r>
      <t xml:space="preserve">   Office of Management and Budget (OMB) Uniform Guidance (2 CFR </t>
    </r>
    <r>
      <rPr>
        <b/>
        <sz val="10"/>
        <rFont val="Calibri"/>
        <family val="2"/>
      </rPr>
      <t>§200</t>
    </r>
    <r>
      <rPr>
        <b/>
        <sz val="15"/>
        <rFont val="Arial"/>
        <family val="2"/>
      </rPr>
      <t>)</t>
    </r>
    <r>
      <rPr>
        <b/>
        <sz val="10"/>
        <rFont val="Arial"/>
        <family val="2"/>
      </rPr>
      <t xml:space="preserve"> </t>
    </r>
    <r>
      <rPr>
        <b/>
        <u/>
        <sz val="10"/>
        <rFont val="Arial"/>
        <family val="2"/>
      </rPr>
      <t>and</t>
    </r>
    <r>
      <rPr>
        <b/>
        <sz val="10"/>
        <rFont val="Arial"/>
        <family val="2"/>
      </rPr>
      <t xml:space="preserve"> has been pre-approved by the</t>
    </r>
  </si>
  <si>
    <t xml:space="preserve">   granting agency and the OGSP.</t>
  </si>
  <si>
    <t>#may be an unallowable expense on federal awards depending upon description of expenditure, use of materials,</t>
  </si>
  <si>
    <r>
      <t xml:space="preserve">   etc., </t>
    </r>
    <r>
      <rPr>
        <b/>
        <u/>
        <sz val="10"/>
        <rFont val="Arial"/>
        <family val="2"/>
      </rPr>
      <t>and</t>
    </r>
    <r>
      <rPr>
        <b/>
        <sz val="10"/>
        <rFont val="Arial"/>
        <family val="2"/>
      </rPr>
      <t xml:space="preserve"> has been pre-approved by the granting agency </t>
    </r>
    <r>
      <rPr>
        <b/>
        <u/>
        <sz val="10"/>
        <rFont val="Arial"/>
        <family val="2"/>
      </rPr>
      <t>and</t>
    </r>
    <r>
      <rPr>
        <b/>
        <sz val="10"/>
        <rFont val="Arial"/>
        <family val="2"/>
      </rPr>
      <t xml:space="preserve"> the OGSP</t>
    </r>
  </si>
  <si>
    <t>Budget Manager Signature</t>
  </si>
  <si>
    <t>Date</t>
  </si>
  <si>
    <t>OGSP Award Administrator</t>
  </si>
  <si>
    <t>Accounting Department - DO NOT WRITE IN THIS AREA:</t>
  </si>
  <si>
    <t>Fund #:</t>
  </si>
  <si>
    <t>Org #:</t>
  </si>
  <si>
    <t>Completed By:</t>
  </si>
  <si>
    <t>Date:</t>
  </si>
  <si>
    <t>Banner J#/OASIS Doc #</t>
  </si>
  <si>
    <t>Fringe Benefits Details:      FY 2023 Rates</t>
  </si>
  <si>
    <t>FICA Employer Share (%)</t>
  </si>
  <si>
    <t>Medicare Employer Share (%)</t>
  </si>
  <si>
    <t>Workers Compensation (%)</t>
  </si>
  <si>
    <t>Pension (%)</t>
  </si>
  <si>
    <t>Basic Life Insurance (per year)</t>
  </si>
  <si>
    <t>Family Coverage Insurance (*estimated/year)</t>
  </si>
  <si>
    <t>*based on PEIA-Plan A</t>
  </si>
  <si>
    <t>Employee w/Children Insurance (*estimated/year)</t>
  </si>
  <si>
    <t>Single/Employee Only Insurance (*estimated/year)</t>
  </si>
  <si>
    <t>OPEB (RHBT) ($70/month)</t>
  </si>
  <si>
    <t>only charged if they have chosen a health plan</t>
  </si>
  <si>
    <t>H105XX</t>
  </si>
  <si>
    <t>Annual Increment</t>
  </si>
  <si>
    <t xml:space="preserve">Faculty 1 yr = 9 mo </t>
  </si>
  <si>
    <t>Staff 1 yr = 12 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</si>
</sst>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3">
    <font>
      <sz val="10"/>
      <name val="Arial"/>
    </font>
    <font>
      <sz val="10"/>
      <name val="Arial"/>
      <family val="2"/>
    </font>
    <font>
      <b/>
      <sz val="10"/>
      <name val="Arial"/>
      <family val="2"/>
    </font>
    <font>
      <sz val="8"/>
      <name val="Arial"/>
      <family val="2"/>
    </font>
    <font>
      <b/>
      <u/>
      <sz val="10"/>
      <name val="Arial"/>
      <family val="2"/>
    </font>
    <font>
      <b/>
      <sz val="12"/>
      <name val="Arial"/>
      <family val="2"/>
    </font>
    <font>
      <sz val="12"/>
      <name val="Arial"/>
      <family val="2"/>
    </font>
    <font>
      <sz val="10"/>
      <color rgb="FFFF0000"/>
      <name val="Arial"/>
      <family val="2"/>
    </font>
    <font>
      <b/>
      <sz val="10"/>
      <name val="Calibri"/>
      <family val="2"/>
    </font>
    <font>
      <b/>
      <sz val="15"/>
      <name val="Arial"/>
      <family val="2"/>
    </font>
    <font>
      <b/>
      <sz val="8"/>
      <name val="Arial"/>
      <family val="2"/>
    </font>
    <font>
      <i/>
      <sz val="10"/>
      <name val="Arial"/>
      <family val="2"/>
    </font>
    <font>
      <i/>
      <sz val="9"/>
      <name val="Arial"/>
      <family val="2"/>
    </font>
  </fonts>
  <fills count="10">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theme="0" tint="-0.249977111117893"/>
        <bgColor indexed="64"/>
      </patternFill>
    </fill>
    <fill>
      <patternFill patternType="solid">
        <fgColor rgb="FFFF99CC"/>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08">
    <xf numFmtId="0" fontId="0" fillId="0" borderId="0" xfId="0"/>
    <xf numFmtId="0" fontId="2" fillId="0" borderId="0" xfId="0" applyFont="1" applyAlignment="1" applyProtection="1">
      <alignment horizontal="left"/>
    </xf>
    <xf numFmtId="0" fontId="0" fillId="0" borderId="0" xfId="0" applyAlignment="1" applyProtection="1"/>
    <xf numFmtId="0" fontId="2" fillId="0" borderId="0" xfId="0" applyFont="1" applyFill="1" applyAlignment="1" applyProtection="1">
      <alignment horizontal="center"/>
    </xf>
    <xf numFmtId="0" fontId="0" fillId="0" borderId="0" xfId="0" applyFill="1" applyBorder="1" applyAlignment="1" applyProtection="1"/>
    <xf numFmtId="0" fontId="0" fillId="0" borderId="0" xfId="0" applyFill="1" applyBorder="1" applyAlignment="1" applyProtection="1">
      <alignment vertical="top"/>
    </xf>
    <xf numFmtId="0" fontId="2" fillId="2" borderId="1" xfId="0" applyFont="1" applyFill="1" applyBorder="1" applyAlignment="1" applyProtection="1">
      <alignment horizontal="right"/>
    </xf>
    <xf numFmtId="4" fontId="0" fillId="3" borderId="1" xfId="0" applyNumberFormat="1" applyFill="1" applyBorder="1" applyAlignment="1" applyProtection="1">
      <protection locked="0"/>
    </xf>
    <xf numFmtId="0" fontId="2" fillId="2" borderId="5" xfId="0" applyFont="1" applyFill="1" applyBorder="1" applyAlignment="1" applyProtection="1"/>
    <xf numFmtId="0" fontId="0" fillId="0" borderId="0" xfId="0" applyFill="1" applyAlignment="1" applyProtection="1"/>
    <xf numFmtId="0" fontId="2" fillId="0" borderId="7" xfId="0" applyFont="1" applyFill="1" applyBorder="1" applyAlignment="1" applyProtection="1">
      <alignment horizontal="right"/>
    </xf>
    <xf numFmtId="10" fontId="6" fillId="0" borderId="0" xfId="0" applyNumberFormat="1" applyFont="1" applyFill="1" applyBorder="1" applyAlignment="1" applyProtection="1"/>
    <xf numFmtId="10" fontId="0" fillId="0" borderId="0" xfId="0" applyNumberFormat="1" applyAlignment="1" applyProtection="1"/>
    <xf numFmtId="10" fontId="0" fillId="0" borderId="0" xfId="0" applyNumberFormat="1" applyFill="1" applyBorder="1" applyAlignment="1" applyProtection="1"/>
    <xf numFmtId="10" fontId="2" fillId="0" borderId="7" xfId="0" applyNumberFormat="1" applyFont="1" applyFill="1" applyBorder="1" applyAlignment="1" applyProtection="1">
      <alignment horizontal="right"/>
    </xf>
    <xf numFmtId="10" fontId="2" fillId="0" borderId="0" xfId="0" applyNumberFormat="1" applyFont="1" applyAlignment="1" applyProtection="1"/>
    <xf numFmtId="0" fontId="0" fillId="2" borderId="1" xfId="0" applyFill="1" applyBorder="1" applyAlignment="1" applyProtection="1"/>
    <xf numFmtId="10" fontId="0" fillId="2" borderId="4" xfId="0" applyNumberFormat="1" applyFill="1" applyBorder="1" applyAlignment="1" applyProtection="1"/>
    <xf numFmtId="4" fontId="0" fillId="2" borderId="1" xfId="0" applyNumberFormat="1" applyFill="1" applyBorder="1" applyAlignment="1" applyProtection="1"/>
    <xf numFmtId="0" fontId="0" fillId="2" borderId="0" xfId="0" applyFill="1" applyAlignment="1" applyProtection="1"/>
    <xf numFmtId="0" fontId="0" fillId="2" borderId="10" xfId="0" applyFill="1" applyBorder="1" applyAlignment="1" applyProtection="1"/>
    <xf numFmtId="0" fontId="2" fillId="2" borderId="12" xfId="0" applyFont="1" applyFill="1" applyBorder="1" applyAlignment="1" applyProtection="1">
      <alignment horizontal="left"/>
    </xf>
    <xf numFmtId="14" fontId="2" fillId="0" borderId="0" xfId="0" applyNumberFormat="1" applyFont="1" applyFill="1" applyAlignment="1" applyProtection="1">
      <alignment horizontal="center"/>
    </xf>
    <xf numFmtId="0" fontId="2" fillId="4" borderId="0" xfId="0" applyFont="1" applyFill="1" applyProtection="1"/>
    <xf numFmtId="0" fontId="2" fillId="0" borderId="0" xfId="0" applyFont="1" applyProtection="1"/>
    <xf numFmtId="0" fontId="0" fillId="0" borderId="0" xfId="0" applyProtection="1"/>
    <xf numFmtId="0" fontId="2" fillId="4" borderId="1" xfId="0" applyFont="1" applyFill="1" applyBorder="1" applyAlignment="1" applyProtection="1">
      <alignment horizontal="center"/>
    </xf>
    <xf numFmtId="0" fontId="0" fillId="4" borderId="1" xfId="0" applyFill="1" applyBorder="1" applyProtection="1"/>
    <xf numFmtId="0" fontId="2" fillId="2" borderId="14" xfId="0" applyFont="1" applyFill="1" applyBorder="1" applyAlignment="1" applyProtection="1">
      <alignment horizontal="right"/>
    </xf>
    <xf numFmtId="4" fontId="0" fillId="2" borderId="9" xfId="0" applyNumberFormat="1" applyFill="1" applyBorder="1" applyAlignment="1" applyProtection="1"/>
    <xf numFmtId="0" fontId="0" fillId="2" borderId="1" xfId="0" applyFill="1" applyBorder="1" applyAlignment="1" applyProtection="1">
      <alignment horizontal="right"/>
    </xf>
    <xf numFmtId="0" fontId="2" fillId="4" borderId="1" xfId="0" applyFont="1" applyFill="1" applyBorder="1" applyAlignment="1" applyProtection="1">
      <alignment horizontal="left"/>
    </xf>
    <xf numFmtId="4" fontId="0" fillId="4" borderId="1" xfId="0" applyNumberFormat="1" applyFill="1" applyBorder="1" applyProtection="1"/>
    <xf numFmtId="0" fontId="0" fillId="2" borderId="1" xfId="0" applyFill="1" applyBorder="1" applyAlignment="1" applyProtection="1">
      <alignment horizontal="left"/>
    </xf>
    <xf numFmtId="164" fontId="0" fillId="0" borderId="7" xfId="0" applyNumberFormat="1" applyFill="1" applyBorder="1" applyAlignment="1" applyProtection="1"/>
    <xf numFmtId="0" fontId="0" fillId="2" borderId="4" xfId="0" applyNumberFormat="1" applyFill="1" applyBorder="1" applyAlignment="1" applyProtection="1">
      <alignment horizontal="right"/>
    </xf>
    <xf numFmtId="0" fontId="2" fillId="2" borderId="8" xfId="0" applyFont="1" applyFill="1" applyBorder="1" applyAlignment="1" applyProtection="1">
      <alignment horizontal="left"/>
    </xf>
    <xf numFmtId="0" fontId="2" fillId="0" borderId="0" xfId="0" applyFont="1" applyFill="1" applyBorder="1" applyAlignment="1" applyProtection="1">
      <alignment horizontal="right"/>
    </xf>
    <xf numFmtId="10" fontId="2" fillId="0" borderId="0" xfId="0" applyNumberFormat="1" applyFont="1" applyFill="1" applyBorder="1" applyAlignment="1" applyProtection="1">
      <alignment horizontal="right"/>
    </xf>
    <xf numFmtId="164" fontId="0" fillId="0" borderId="0" xfId="0" applyNumberFormat="1" applyFill="1" applyBorder="1" applyAlignment="1" applyProtection="1"/>
    <xf numFmtId="0" fontId="2" fillId="0" borderId="0" xfId="0" applyFont="1" applyFill="1" applyBorder="1" applyAlignment="1" applyProtection="1">
      <alignment vertical="top"/>
    </xf>
    <xf numFmtId="9" fontId="0" fillId="3" borderId="4" xfId="0" applyNumberFormat="1" applyFill="1" applyBorder="1" applyAlignment="1" applyProtection="1">
      <protection locked="0"/>
    </xf>
    <xf numFmtId="9" fontId="0" fillId="2" borderId="1" xfId="0" applyNumberFormat="1" applyFill="1" applyBorder="1" applyAlignment="1" applyProtection="1"/>
    <xf numFmtId="9" fontId="0" fillId="2" borderId="4" xfId="0" applyNumberFormat="1" applyFill="1" applyBorder="1" applyAlignment="1" applyProtection="1"/>
    <xf numFmtId="9" fontId="0" fillId="2" borderId="16" xfId="0" applyNumberFormat="1" applyFill="1" applyBorder="1" applyAlignment="1" applyProtection="1"/>
    <xf numFmtId="0" fontId="0" fillId="3" borderId="1" xfId="0" applyFill="1" applyBorder="1" applyAlignment="1" applyProtection="1">
      <alignment horizontal="center"/>
      <protection locked="0"/>
    </xf>
    <xf numFmtId="4" fontId="2" fillId="2" borderId="11" xfId="0" applyNumberFormat="1" applyFont="1" applyFill="1" applyBorder="1" applyAlignment="1" applyProtection="1">
      <alignment horizontal="right"/>
    </xf>
    <xf numFmtId="0" fontId="0" fillId="0" borderId="10" xfId="0" applyFill="1" applyBorder="1" applyAlignment="1" applyProtection="1"/>
    <xf numFmtId="0" fontId="1" fillId="2" borderId="11" xfId="0" applyFont="1" applyFill="1" applyBorder="1" applyAlignment="1" applyProtection="1">
      <alignment horizontal="right"/>
    </xf>
    <xf numFmtId="0" fontId="1" fillId="2" borderId="1" xfId="0" applyFont="1" applyFill="1" applyBorder="1" applyAlignment="1" applyProtection="1">
      <alignment horizontal="right"/>
    </xf>
    <xf numFmtId="0" fontId="1" fillId="3" borderId="1" xfId="0" applyFont="1" applyFill="1" applyBorder="1" applyAlignment="1" applyProtection="1">
      <alignment horizontal="center"/>
      <protection locked="0"/>
    </xf>
    <xf numFmtId="164" fontId="2" fillId="2" borderId="17" xfId="0" applyNumberFormat="1" applyFont="1" applyFill="1" applyBorder="1" applyAlignment="1" applyProtection="1"/>
    <xf numFmtId="0" fontId="1" fillId="2" borderId="13" xfId="0" applyFont="1" applyFill="1" applyBorder="1" applyAlignment="1" applyProtection="1">
      <alignment horizontal="left"/>
    </xf>
    <xf numFmtId="0" fontId="1" fillId="2" borderId="8" xfId="0" applyFont="1" applyFill="1" applyBorder="1" applyAlignment="1" applyProtection="1">
      <alignment horizontal="left"/>
    </xf>
    <xf numFmtId="4" fontId="0" fillId="0" borderId="0" xfId="0" applyNumberFormat="1" applyFill="1" applyAlignment="1" applyProtection="1"/>
    <xf numFmtId="0" fontId="0" fillId="0" borderId="0" xfId="0"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Font="1" applyFill="1" applyBorder="1" applyAlignment="1" applyProtection="1"/>
    <xf numFmtId="4" fontId="0" fillId="5" borderId="1" xfId="0" applyNumberFormat="1" applyFill="1" applyBorder="1" applyAlignment="1" applyProtection="1">
      <protection locked="0"/>
    </xf>
    <xf numFmtId="0" fontId="1" fillId="0" borderId="0" xfId="0" applyFont="1" applyFill="1" applyAlignment="1" applyProtection="1"/>
    <xf numFmtId="0" fontId="0" fillId="0" borderId="0" xfId="0" applyBorder="1" applyAlignment="1" applyProtection="1"/>
    <xf numFmtId="0" fontId="1" fillId="0" borderId="0" xfId="0" applyFont="1" applyFill="1" applyAlignment="1" applyProtection="1">
      <alignment horizontal="center"/>
    </xf>
    <xf numFmtId="0" fontId="0" fillId="0" borderId="0" xfId="0" applyFill="1" applyAlignment="1" applyProtection="1">
      <alignment horizontal="center"/>
    </xf>
    <xf numFmtId="0" fontId="7" fillId="0" borderId="0" xfId="0" applyFont="1" applyFill="1" applyAlignment="1" applyProtection="1"/>
    <xf numFmtId="164" fontId="0" fillId="0" borderId="0" xfId="0" applyNumberFormat="1" applyFill="1" applyAlignment="1" applyProtection="1"/>
    <xf numFmtId="0" fontId="1" fillId="2" borderId="3" xfId="0" applyFont="1" applyFill="1" applyBorder="1" applyAlignment="1" applyProtection="1">
      <alignment horizontal="right"/>
    </xf>
    <xf numFmtId="0" fontId="1" fillId="2" borderId="4" xfId="0" applyNumberFormat="1" applyFont="1" applyFill="1" applyBorder="1" applyAlignment="1" applyProtection="1">
      <alignment horizontal="right"/>
    </xf>
    <xf numFmtId="0" fontId="1" fillId="2" borderId="16" xfId="0" applyNumberFormat="1" applyFont="1" applyFill="1" applyBorder="1" applyAlignment="1" applyProtection="1">
      <alignment horizontal="right"/>
    </xf>
    <xf numFmtId="49" fontId="0" fillId="0" borderId="0" xfId="0" applyNumberFormat="1" applyFill="1" applyAlignment="1" applyProtection="1"/>
    <xf numFmtId="49" fontId="1" fillId="0" borderId="0" xfId="0" applyNumberFormat="1" applyFont="1" applyFill="1" applyAlignment="1" applyProtection="1"/>
    <xf numFmtId="4" fontId="0" fillId="6" borderId="1" xfId="0" applyNumberFormat="1" applyFill="1" applyBorder="1" applyAlignment="1" applyProtection="1"/>
    <xf numFmtId="4" fontId="2" fillId="6" borderId="1" xfId="0" applyNumberFormat="1" applyFont="1" applyFill="1" applyBorder="1" applyAlignment="1" applyProtection="1"/>
    <xf numFmtId="0" fontId="0" fillId="2" borderId="1" xfId="0" applyNumberFormat="1" applyFill="1" applyBorder="1" applyAlignment="1" applyProtection="1">
      <alignment horizontal="right"/>
    </xf>
    <xf numFmtId="0" fontId="2" fillId="2" borderId="8" xfId="0" applyFont="1" applyFill="1" applyBorder="1" applyAlignment="1" applyProtection="1"/>
    <xf numFmtId="0" fontId="2" fillId="2" borderId="0" xfId="0" applyFont="1" applyFill="1" applyBorder="1" applyAlignment="1" applyProtection="1"/>
    <xf numFmtId="0" fontId="1" fillId="4" borderId="1" xfId="0" applyFont="1" applyFill="1" applyBorder="1" applyProtection="1"/>
    <xf numFmtId="0" fontId="1" fillId="4" borderId="1" xfId="0" applyFont="1" applyFill="1" applyBorder="1" applyAlignment="1" applyProtection="1">
      <alignment horizontal="right"/>
    </xf>
    <xf numFmtId="0" fontId="1" fillId="2" borderId="9" xfId="0" applyFont="1" applyFill="1" applyBorder="1" applyAlignment="1" applyProtection="1"/>
    <xf numFmtId="0" fontId="2" fillId="7" borderId="1"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9" xfId="0" applyFont="1" applyFill="1" applyBorder="1" applyAlignment="1" applyProtection="1">
      <alignment horizontal="right"/>
    </xf>
    <xf numFmtId="10" fontId="2" fillId="2" borderId="4" xfId="0" applyNumberFormat="1" applyFont="1" applyFill="1" applyBorder="1" applyAlignment="1" applyProtection="1"/>
    <xf numFmtId="10" fontId="2" fillId="2" borderId="6" xfId="0" applyNumberFormat="1" applyFont="1" applyFill="1" applyBorder="1" applyAlignment="1" applyProtection="1">
      <alignment horizontal="left"/>
    </xf>
    <xf numFmtId="0" fontId="2" fillId="2" borderId="36" xfId="0" applyFont="1" applyFill="1" applyBorder="1" applyAlignment="1" applyProtection="1"/>
    <xf numFmtId="0" fontId="2" fillId="2" borderId="37" xfId="0" applyFont="1" applyFill="1" applyBorder="1" applyAlignment="1" applyProtection="1">
      <alignment horizontal="left"/>
    </xf>
    <xf numFmtId="10" fontId="2" fillId="2" borderId="37" xfId="0" applyNumberFormat="1" applyFont="1" applyFill="1" applyBorder="1" applyAlignment="1" applyProtection="1">
      <alignment horizontal="left"/>
    </xf>
    <xf numFmtId="10" fontId="2" fillId="2" borderId="15" xfId="0" applyNumberFormat="1" applyFont="1" applyFill="1" applyBorder="1" applyAlignment="1" applyProtection="1">
      <alignment horizontal="left"/>
    </xf>
    <xf numFmtId="0" fontId="2" fillId="7" borderId="39" xfId="0" applyFont="1" applyFill="1" applyBorder="1" applyAlignment="1" applyProtection="1">
      <alignment horizontal="left"/>
      <protection locked="0"/>
    </xf>
    <xf numFmtId="0" fontId="2" fillId="7" borderId="38" xfId="0" applyFont="1" applyFill="1" applyBorder="1" applyAlignment="1" applyProtection="1">
      <alignment horizontal="left"/>
      <protection locked="0"/>
    </xf>
    <xf numFmtId="10" fontId="2" fillId="7" borderId="38" xfId="0" applyNumberFormat="1" applyFont="1" applyFill="1" applyBorder="1" applyAlignment="1" applyProtection="1">
      <alignment horizontal="left"/>
      <protection locked="0"/>
    </xf>
    <xf numFmtId="0" fontId="10" fillId="0" borderId="0" xfId="0" applyFont="1" applyAlignment="1" applyProtection="1"/>
    <xf numFmtId="4" fontId="1" fillId="3" borderId="1" xfId="0" applyNumberFormat="1"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4" fontId="1" fillId="3" borderId="4" xfId="0" applyNumberFormat="1"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0" fillId="3" borderId="3" xfId="0" applyFill="1" applyBorder="1" applyAlignment="1" applyProtection="1">
      <alignment horizontal="center"/>
      <protection locked="0"/>
    </xf>
    <xf numFmtId="4" fontId="0" fillId="3" borderId="4" xfId="0" applyNumberFormat="1" applyFill="1" applyBorder="1" applyAlignment="1" applyProtection="1">
      <alignment horizontal="center"/>
      <protection locked="0"/>
    </xf>
    <xf numFmtId="165" fontId="0" fillId="3" borderId="1" xfId="0" applyNumberFormat="1" applyFill="1" applyBorder="1" applyAlignment="1" applyProtection="1">
      <alignment horizontal="center"/>
      <protection locked="0"/>
    </xf>
    <xf numFmtId="0" fontId="2" fillId="2" borderId="11" xfId="0" applyFont="1" applyFill="1" applyBorder="1" applyAlignment="1" applyProtection="1">
      <alignment horizontal="right"/>
    </xf>
    <xf numFmtId="9" fontId="0" fillId="3" borderId="15" xfId="0" applyNumberFormat="1" applyFill="1" applyBorder="1" applyAlignment="1" applyProtection="1">
      <protection locked="0"/>
    </xf>
    <xf numFmtId="4" fontId="0" fillId="3" borderId="11" xfId="0" applyNumberFormat="1" applyFill="1" applyBorder="1" applyAlignment="1" applyProtection="1">
      <protection locked="0"/>
    </xf>
    <xf numFmtId="0" fontId="2" fillId="8" borderId="14" xfId="0" applyFont="1" applyFill="1" applyBorder="1" applyAlignment="1" applyProtection="1">
      <alignment horizontal="center"/>
    </xf>
    <xf numFmtId="10" fontId="0" fillId="8" borderId="40" xfId="0" applyNumberFormat="1" applyFill="1" applyBorder="1" applyAlignment="1" applyProtection="1"/>
    <xf numFmtId="4" fontId="0" fillId="8" borderId="39" xfId="0" applyNumberFormat="1" applyFill="1" applyBorder="1" applyAlignment="1" applyProtection="1"/>
    <xf numFmtId="0" fontId="0" fillId="6" borderId="9" xfId="0" applyFill="1" applyBorder="1" applyAlignment="1" applyProtection="1"/>
    <xf numFmtId="9" fontId="0" fillId="2" borderId="9" xfId="0" applyNumberFormat="1" applyFill="1" applyBorder="1" applyAlignment="1" applyProtection="1"/>
    <xf numFmtId="4" fontId="0" fillId="0" borderId="0" xfId="0" applyNumberFormat="1" applyFill="1" applyBorder="1" applyAlignment="1" applyProtection="1">
      <alignment horizontal="right"/>
    </xf>
    <xf numFmtId="0" fontId="0" fillId="0" borderId="6" xfId="0" applyFill="1" applyBorder="1" applyAlignment="1" applyProtection="1"/>
    <xf numFmtId="9" fontId="0" fillId="0" borderId="6" xfId="0" applyNumberFormat="1" applyFill="1" applyBorder="1" applyAlignment="1" applyProtection="1"/>
    <xf numFmtId="4" fontId="0" fillId="0" borderId="10" xfId="0" applyNumberFormat="1" applyFill="1" applyBorder="1" applyAlignment="1" applyProtection="1"/>
    <xf numFmtId="10" fontId="2" fillId="9" borderId="40" xfId="0" applyNumberFormat="1" applyFont="1" applyFill="1" applyBorder="1" applyAlignment="1" applyProtection="1">
      <alignment horizontal="center"/>
    </xf>
    <xf numFmtId="4" fontId="2" fillId="9" borderId="39" xfId="0" applyNumberFormat="1" applyFont="1" applyFill="1" applyBorder="1" applyAlignment="1" applyProtection="1">
      <alignment horizontal="center"/>
    </xf>
    <xf numFmtId="0" fontId="2" fillId="9" borderId="14" xfId="0" applyFont="1" applyFill="1" applyBorder="1" applyAlignment="1" applyProtection="1">
      <alignment horizontal="center"/>
    </xf>
    <xf numFmtId="0" fontId="2" fillId="6" borderId="13" xfId="0" applyFont="1" applyFill="1" applyBorder="1" applyAlignment="1" applyProtection="1">
      <protection locked="0"/>
    </xf>
    <xf numFmtId="0" fontId="0" fillId="6" borderId="8" xfId="0" applyFill="1" applyBorder="1" applyAlignment="1" applyProtection="1">
      <protection locked="0"/>
    </xf>
    <xf numFmtId="0" fontId="2" fillId="6" borderId="15" xfId="0" applyFont="1" applyFill="1" applyBorder="1" applyAlignment="1" applyProtection="1">
      <alignment horizontal="right"/>
    </xf>
    <xf numFmtId="9" fontId="0" fillId="6" borderId="15" xfId="0" applyNumberFormat="1" applyFill="1" applyBorder="1" applyAlignment="1" applyProtection="1">
      <protection locked="0"/>
    </xf>
    <xf numFmtId="4" fontId="0" fillId="6" borderId="11" xfId="0" applyNumberFormat="1" applyFill="1" applyBorder="1" applyAlignment="1" applyProtection="1"/>
    <xf numFmtId="0" fontId="2" fillId="6" borderId="11" xfId="0" applyFont="1" applyFill="1" applyBorder="1" applyAlignment="1" applyProtection="1">
      <protection locked="0"/>
    </xf>
    <xf numFmtId="0" fontId="0" fillId="6" borderId="11" xfId="0" applyFill="1" applyBorder="1" applyAlignment="1" applyProtection="1">
      <protection locked="0"/>
    </xf>
    <xf numFmtId="0" fontId="2" fillId="6" borderId="1" xfId="0" applyFont="1" applyFill="1" applyBorder="1" applyAlignment="1" applyProtection="1">
      <protection locked="0"/>
    </xf>
    <xf numFmtId="0" fontId="0" fillId="6" borderId="1" xfId="0" applyFill="1" applyBorder="1" applyAlignment="1" applyProtection="1">
      <protection locked="0"/>
    </xf>
    <xf numFmtId="0" fontId="2" fillId="6" borderId="1" xfId="0" applyFont="1" applyFill="1" applyBorder="1" applyAlignment="1" applyProtection="1">
      <alignment horizontal="right"/>
    </xf>
    <xf numFmtId="9" fontId="0" fillId="6" borderId="4" xfId="0" applyNumberFormat="1" applyFill="1" applyBorder="1" applyAlignment="1" applyProtection="1">
      <protection locked="0"/>
    </xf>
    <xf numFmtId="0" fontId="2" fillId="6" borderId="2" xfId="0" applyFont="1" applyFill="1" applyBorder="1" applyAlignment="1" applyProtection="1">
      <protection locked="0"/>
    </xf>
    <xf numFmtId="0" fontId="0" fillId="6" borderId="3" xfId="0" applyFill="1" applyBorder="1" applyAlignment="1" applyProtection="1">
      <protection locked="0"/>
    </xf>
    <xf numFmtId="0" fontId="2" fillId="6" borderId="4" xfId="0" applyFont="1" applyFill="1" applyBorder="1" applyAlignment="1" applyProtection="1">
      <alignment horizontal="right"/>
    </xf>
    <xf numFmtId="0" fontId="2" fillId="2" borderId="4" xfId="0" applyFont="1" applyFill="1" applyBorder="1" applyAlignment="1" applyProtection="1">
      <alignment horizontal="right"/>
    </xf>
    <xf numFmtId="4" fontId="0" fillId="6" borderId="1" xfId="0" applyNumberFormat="1" applyFill="1" applyBorder="1" applyAlignment="1" applyProtection="1">
      <protection locked="0"/>
    </xf>
    <xf numFmtId="0" fontId="0" fillId="2" borderId="6" xfId="0" applyFill="1" applyBorder="1" applyAlignment="1" applyProtection="1"/>
    <xf numFmtId="0" fontId="1" fillId="2" borderId="2" xfId="0" applyFont="1" applyFill="1" applyBorder="1" applyAlignment="1" applyProtection="1"/>
    <xf numFmtId="0" fontId="0" fillId="2" borderId="2" xfId="0" applyFill="1" applyBorder="1" applyAlignment="1" applyProtection="1"/>
    <xf numFmtId="0" fontId="2" fillId="2" borderId="2" xfId="0" applyFont="1" applyFill="1" applyBorder="1" applyAlignment="1" applyProtection="1"/>
    <xf numFmtId="0" fontId="2" fillId="2" borderId="3" xfId="0" applyFont="1" applyFill="1" applyBorder="1" applyAlignment="1" applyProtection="1"/>
    <xf numFmtId="0" fontId="0" fillId="2" borderId="3" xfId="0" applyFill="1" applyBorder="1" applyAlignment="1" applyProtection="1"/>
    <xf numFmtId="0" fontId="0" fillId="2" borderId="4" xfId="0" applyFill="1" applyBorder="1" applyAlignment="1" applyProtection="1"/>
    <xf numFmtId="0" fontId="2" fillId="0" borderId="0" xfId="0" applyFont="1" applyAlignment="1" applyProtection="1"/>
    <xf numFmtId="0" fontId="4" fillId="5" borderId="0" xfId="0" applyFont="1" applyFill="1" applyAlignment="1" applyProtection="1">
      <alignment horizontal="left"/>
      <protection locked="0"/>
    </xf>
    <xf numFmtId="0" fontId="2" fillId="2" borderId="2" xfId="0" applyFont="1" applyFill="1" applyBorder="1" applyAlignment="1" applyProtection="1"/>
    <xf numFmtId="0" fontId="2" fillId="0" borderId="3" xfId="0" applyFont="1" applyBorder="1" applyAlignment="1" applyProtection="1"/>
    <xf numFmtId="0" fontId="2" fillId="0" borderId="4" xfId="0" applyFont="1" applyBorder="1" applyAlignment="1" applyProtection="1"/>
    <xf numFmtId="0" fontId="2" fillId="0" borderId="0" xfId="0" applyFont="1" applyAlignment="1" applyProtection="1"/>
    <xf numFmtId="0" fontId="2" fillId="3" borderId="1" xfId="0" applyFont="1" applyFill="1" applyBorder="1" applyAlignment="1" applyProtection="1">
      <protection locked="0"/>
    </xf>
    <xf numFmtId="0" fontId="0" fillId="0" borderId="1" xfId="0" applyBorder="1" applyAlignment="1" applyProtection="1">
      <protection locked="0"/>
    </xf>
    <xf numFmtId="0" fontId="2" fillId="2" borderId="3" xfId="0" applyFont="1" applyFill="1" applyBorder="1" applyAlignment="1" applyProtection="1"/>
    <xf numFmtId="0" fontId="2" fillId="2" borderId="4" xfId="0" applyFont="1" applyFill="1" applyBorder="1" applyAlignment="1" applyProtection="1"/>
    <xf numFmtId="0" fontId="0" fillId="2" borderId="2" xfId="0" applyFill="1" applyBorder="1" applyAlignment="1" applyProtection="1"/>
    <xf numFmtId="0" fontId="0" fillId="0" borderId="3" xfId="0" applyBorder="1" applyAlignment="1" applyProtection="1"/>
    <xf numFmtId="0" fontId="0" fillId="0" borderId="4" xfId="0" applyBorder="1" applyAlignment="1" applyProtection="1"/>
    <xf numFmtId="0" fontId="1" fillId="2" borderId="2" xfId="0" applyFont="1" applyFill="1" applyBorder="1" applyAlignment="1" applyProtection="1"/>
    <xf numFmtId="0" fontId="0" fillId="2" borderId="3" xfId="0" applyFill="1" applyBorder="1" applyAlignment="1" applyProtection="1"/>
    <xf numFmtId="0" fontId="0" fillId="2" borderId="4" xfId="0" applyFill="1" applyBorder="1" applyAlignment="1" applyProtection="1"/>
    <xf numFmtId="0" fontId="1" fillId="6" borderId="2" xfId="0" applyFont="1" applyFill="1" applyBorder="1" applyAlignment="1" applyProtection="1"/>
    <xf numFmtId="0" fontId="0" fillId="0" borderId="3" xfId="0" applyBorder="1" applyAlignment="1"/>
    <xf numFmtId="0" fontId="0" fillId="0" borderId="4" xfId="0" applyBorder="1" applyAlignment="1"/>
    <xf numFmtId="0" fontId="2" fillId="6" borderId="12" xfId="0" applyFont="1" applyFill="1" applyBorder="1" applyAlignment="1" applyProtection="1"/>
    <xf numFmtId="0" fontId="2" fillId="6" borderId="7" xfId="0" applyFont="1" applyFill="1" applyBorder="1" applyAlignment="1" applyProtection="1"/>
    <xf numFmtId="0" fontId="2" fillId="6" borderId="16" xfId="0" applyFont="1" applyFill="1" applyBorder="1" applyAlignment="1" applyProtection="1"/>
    <xf numFmtId="0" fontId="1" fillId="2" borderId="3" xfId="0" applyFont="1" applyFill="1" applyBorder="1" applyAlignment="1" applyProtection="1"/>
    <xf numFmtId="0" fontId="2" fillId="2" borderId="12" xfId="0" applyFont="1" applyFill="1" applyBorder="1" applyAlignment="1" applyProtection="1"/>
    <xf numFmtId="0" fontId="2" fillId="2" borderId="7" xfId="0" applyFont="1" applyFill="1" applyBorder="1" applyAlignment="1" applyProtection="1"/>
    <xf numFmtId="0" fontId="2" fillId="2" borderId="16" xfId="0" applyFont="1" applyFill="1" applyBorder="1" applyAlignment="1" applyProtection="1"/>
    <xf numFmtId="0" fontId="2" fillId="3" borderId="11" xfId="0" applyFont="1" applyFill="1" applyBorder="1" applyAlignment="1" applyProtection="1">
      <protection locked="0"/>
    </xf>
    <xf numFmtId="0" fontId="0" fillId="0" borderId="11" xfId="0" applyBorder="1" applyAlignment="1" applyProtection="1">
      <protection locked="0"/>
    </xf>
    <xf numFmtId="0" fontId="2" fillId="8" borderId="30" xfId="0" applyFont="1" applyFill="1" applyBorder="1" applyAlignment="1" applyProtection="1"/>
    <xf numFmtId="0" fontId="2" fillId="8" borderId="31" xfId="0" applyFont="1" applyFill="1" applyBorder="1" applyAlignment="1" applyProtection="1"/>
    <xf numFmtId="0" fontId="2" fillId="8" borderId="40" xfId="0" applyFont="1" applyFill="1" applyBorder="1" applyAlignment="1" applyProtection="1"/>
    <xf numFmtId="0" fontId="5" fillId="2" borderId="35" xfId="0" applyFont="1" applyFill="1" applyBorder="1" applyAlignment="1" applyProtection="1">
      <alignment horizontal="center" vertical="top"/>
    </xf>
    <xf numFmtId="0" fontId="6" fillId="2" borderId="31" xfId="0" applyFont="1" applyFill="1" applyBorder="1" applyAlignment="1" applyProtection="1"/>
    <xf numFmtId="0" fontId="6" fillId="2" borderId="32" xfId="0" applyFont="1" applyFill="1" applyBorder="1" applyAlignment="1" applyProtection="1"/>
    <xf numFmtId="0" fontId="2" fillId="2" borderId="25" xfId="0" applyFont="1" applyFill="1" applyBorder="1" applyAlignment="1" applyProtection="1">
      <alignment vertical="top" wrapText="1"/>
    </xf>
    <xf numFmtId="0" fontId="2" fillId="2" borderId="0" xfId="0" applyFont="1" applyFill="1" applyBorder="1" applyAlignment="1" applyProtection="1">
      <alignment vertical="top" wrapText="1"/>
    </xf>
    <xf numFmtId="0" fontId="0" fillId="2" borderId="0" xfId="0" applyFill="1" applyBorder="1" applyAlignment="1" applyProtection="1">
      <alignment vertical="top" wrapText="1"/>
    </xf>
    <xf numFmtId="0" fontId="2" fillId="2" borderId="20" xfId="0" applyFont="1" applyFill="1" applyBorder="1" applyAlignment="1" applyProtection="1">
      <alignment horizontal="center" wrapText="1"/>
    </xf>
    <xf numFmtId="0" fontId="0" fillId="2" borderId="21" xfId="0" applyFill="1" applyBorder="1" applyAlignment="1" applyProtection="1">
      <alignment horizontal="center" wrapText="1"/>
    </xf>
    <xf numFmtId="0" fontId="2" fillId="2" borderId="22" xfId="0" applyFont="1" applyFill="1" applyBorder="1" applyAlignment="1" applyProtection="1">
      <alignment horizontal="center"/>
    </xf>
    <xf numFmtId="0" fontId="0" fillId="2" borderId="23" xfId="0" applyFill="1" applyBorder="1" applyAlignment="1" applyProtection="1">
      <alignment horizontal="center"/>
    </xf>
    <xf numFmtId="0" fontId="1" fillId="3" borderId="30" xfId="0" applyFont="1" applyFill="1" applyBorder="1" applyAlignment="1" applyProtection="1">
      <alignment horizontal="left"/>
      <protection locked="0"/>
    </xf>
    <xf numFmtId="0" fontId="0" fillId="3" borderId="31" xfId="0" applyFill="1" applyBorder="1" applyAlignment="1" applyProtection="1">
      <alignment horizontal="left"/>
      <protection locked="0"/>
    </xf>
    <xf numFmtId="0" fontId="0" fillId="3" borderId="31" xfId="0" applyFill="1" applyBorder="1" applyAlignment="1" applyProtection="1">
      <protection locked="0"/>
    </xf>
    <xf numFmtId="0" fontId="0" fillId="0" borderId="32" xfId="0" applyBorder="1" applyAlignment="1" applyProtection="1">
      <protection locked="0"/>
    </xf>
    <xf numFmtId="10" fontId="2" fillId="2" borderId="33" xfId="0" applyNumberFormat="1" applyFont="1" applyFill="1" applyBorder="1" applyAlignment="1" applyProtection="1">
      <alignment horizontal="center" vertical="center" wrapText="1"/>
    </xf>
    <xf numFmtId="10" fontId="2" fillId="0" borderId="34" xfId="0" applyNumberFormat="1" applyFont="1" applyBorder="1" applyAlignment="1" applyProtection="1">
      <alignment horizontal="center" vertical="center" wrapText="1"/>
    </xf>
    <xf numFmtId="0" fontId="2" fillId="2" borderId="1" xfId="0" applyFont="1" applyFill="1" applyBorder="1" applyAlignment="1" applyProtection="1"/>
    <xf numFmtId="0" fontId="2" fillId="0" borderId="1" xfId="0" applyFont="1" applyBorder="1" applyAlignment="1" applyProtection="1"/>
    <xf numFmtId="0" fontId="2" fillId="2" borderId="24" xfId="0" applyFont="1" applyFill="1" applyBorder="1" applyAlignment="1" applyProtection="1">
      <alignment horizontal="center"/>
    </xf>
    <xf numFmtId="0" fontId="0" fillId="0" borderId="25" xfId="0" applyBorder="1" applyAlignment="1" applyProtection="1">
      <alignment horizontal="center"/>
    </xf>
    <xf numFmtId="0" fontId="0" fillId="0" borderId="26" xfId="0" applyBorder="1" applyAlignment="1" applyProtection="1">
      <alignment horizontal="center"/>
    </xf>
    <xf numFmtId="0" fontId="0" fillId="2" borderId="27" xfId="0" applyFill="1" applyBorder="1" applyAlignment="1" applyProtection="1">
      <alignment horizontal="center"/>
    </xf>
    <xf numFmtId="0" fontId="0" fillId="0" borderId="28" xfId="0" applyBorder="1" applyAlignment="1" applyProtection="1">
      <alignment horizontal="center"/>
    </xf>
    <xf numFmtId="0" fontId="0" fillId="0" borderId="29" xfId="0" applyBorder="1" applyAlignment="1" applyProtection="1">
      <alignment horizontal="center"/>
    </xf>
    <xf numFmtId="0" fontId="4" fillId="5" borderId="0" xfId="0" applyFont="1" applyFill="1" applyAlignment="1" applyProtection="1">
      <alignment horizontal="left"/>
      <protection locked="0"/>
    </xf>
    <xf numFmtId="0" fontId="2" fillId="2" borderId="2" xfId="0" applyNumberFormat="1" applyFont="1" applyFill="1" applyBorder="1" applyAlignment="1" applyProtection="1">
      <alignment horizontal="right"/>
    </xf>
    <xf numFmtId="0" fontId="0" fillId="0" borderId="3" xfId="0" applyBorder="1" applyAlignment="1" applyProtection="1">
      <alignment horizontal="right"/>
    </xf>
    <xf numFmtId="0" fontId="0" fillId="0" borderId="4" xfId="0" applyBorder="1" applyAlignment="1" applyProtection="1">
      <alignment horizontal="right"/>
    </xf>
    <xf numFmtId="10" fontId="2" fillId="2" borderId="19" xfId="0" applyNumberFormat="1" applyFont="1" applyFill="1" applyBorder="1" applyAlignment="1" applyProtection="1">
      <alignment horizontal="right"/>
    </xf>
    <xf numFmtId="0" fontId="0" fillId="0" borderId="18" xfId="0" applyBorder="1" applyAlignment="1" applyProtection="1">
      <alignment horizontal="right"/>
    </xf>
    <xf numFmtId="0" fontId="2" fillId="9" borderId="30" xfId="0" applyFont="1" applyFill="1" applyBorder="1" applyAlignment="1" applyProtection="1">
      <alignment horizontal="center"/>
    </xf>
    <xf numFmtId="0" fontId="2" fillId="9" borderId="31" xfId="0" applyFont="1" applyFill="1" applyBorder="1" applyAlignment="1" applyProtection="1">
      <alignment horizontal="center"/>
    </xf>
    <xf numFmtId="0" fontId="2" fillId="9" borderId="40" xfId="0" applyFont="1" applyFill="1" applyBorder="1" applyAlignment="1" applyProtection="1">
      <alignment horizontal="center"/>
    </xf>
    <xf numFmtId="0" fontId="1" fillId="2" borderId="15" xfId="0" applyFont="1" applyFill="1" applyBorder="1" applyAlignment="1" applyProtection="1">
      <alignment horizontal="left"/>
    </xf>
    <xf numFmtId="0" fontId="1" fillId="2" borderId="15" xfId="0" applyNumberFormat="1" applyFont="1" applyFill="1" applyBorder="1" applyAlignment="1" applyProtection="1">
      <alignment horizontal="right"/>
    </xf>
    <xf numFmtId="4" fontId="1" fillId="2" borderId="11" xfId="0" applyNumberFormat="1" applyFont="1" applyFill="1" applyBorder="1" applyAlignment="1" applyProtection="1">
      <alignment horizontal="right"/>
    </xf>
    <xf numFmtId="0" fontId="1" fillId="2" borderId="1" xfId="0" applyNumberFormat="1" applyFont="1" applyFill="1" applyBorder="1" applyAlignment="1" applyProtection="1">
      <alignment horizontal="right"/>
    </xf>
    <xf numFmtId="4" fontId="1" fillId="2" borderId="1" xfId="0" applyNumberFormat="1" applyFont="1" applyFill="1" applyBorder="1" applyAlignment="1" applyProtection="1">
      <alignment horizontal="right"/>
    </xf>
    <xf numFmtId="0" fontId="1" fillId="0" borderId="4" xfId="0" applyFont="1" applyBorder="1" applyAlignment="1" applyProtection="1"/>
    <xf numFmtId="4" fontId="1" fillId="6" borderId="1" xfId="0" applyNumberFormat="1" applyFont="1" applyFill="1" applyBorder="1" applyAlignment="1" applyProtection="1"/>
    <xf numFmtId="4" fontId="1" fillId="6" borderId="9" xfId="0" applyNumberFormat="1" applyFont="1" applyFill="1" applyBorder="1" applyAlignment="1" applyProtection="1"/>
  </cellXfs>
  <cellStyles count="1">
    <cellStyle name="Normal" xfId="0" builtinId="0"/>
  </cellStyles>
  <dxfs count="0"/>
  <tableStyles count="0" defaultTableStyle="TableStyleMedium9" defaultPivotStyle="PivotStyleLight16"/>
  <colors>
    <mruColors>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5"/>
  <sheetViews>
    <sheetView tabSelected="1" zoomScale="150" zoomScaleNormal="150" workbookViewId="0">
      <pane xSplit="1" ySplit="11" topLeftCell="B30" activePane="bottomRight" state="frozen"/>
      <selection pane="bottomRight" activeCell="B35" sqref="B35:D35"/>
      <selection pane="bottomLeft" activeCell="A15" sqref="A15"/>
      <selection pane="topRight" activeCell="B1" sqref="B1"/>
    </sheetView>
  </sheetViews>
  <sheetFormatPr defaultColWidth="9.140625" defaultRowHeight="12.75"/>
  <cols>
    <col min="1" max="1" width="22.85546875" style="2" customWidth="1"/>
    <col min="2" max="2" width="10.28515625" style="2" customWidth="1"/>
    <col min="3" max="3" width="13.28515625" style="2" customWidth="1"/>
    <col min="4" max="4" width="11.42578125" style="2" customWidth="1"/>
    <col min="5" max="5" width="27.85546875" style="2" customWidth="1"/>
    <col min="6" max="6" width="10.42578125" style="12" customWidth="1"/>
    <col min="7" max="7" width="12.140625" style="2" customWidth="1"/>
    <col min="8" max="8" width="9.140625" style="9"/>
    <col min="9" max="9" width="11.140625" style="9" customWidth="1"/>
    <col min="10" max="12" width="9.140625" style="9"/>
    <col min="13" max="16384" width="9.140625" style="2"/>
  </cols>
  <sheetData>
    <row r="1" spans="1:8" ht="16.5" thickBot="1">
      <c r="A1" s="90" t="s">
        <v>0</v>
      </c>
      <c r="B1" s="167" t="s">
        <v>1</v>
      </c>
      <c r="C1" s="168"/>
      <c r="D1" s="168"/>
      <c r="E1" s="169"/>
      <c r="F1" s="11"/>
      <c r="G1" s="22"/>
      <c r="H1" s="3"/>
    </row>
    <row r="2" spans="1:8" ht="13.5" thickBot="1">
      <c r="C2" s="1"/>
      <c r="D2" s="1"/>
    </row>
    <row r="3" spans="1:8">
      <c r="A3" s="170" t="s">
        <v>2</v>
      </c>
      <c r="B3" s="170"/>
      <c r="C3" s="170"/>
      <c r="D3" s="170"/>
      <c r="E3" s="170"/>
      <c r="F3" s="170"/>
      <c r="G3" s="170"/>
    </row>
    <row r="4" spans="1:8">
      <c r="A4" s="171"/>
      <c r="B4" s="171"/>
      <c r="C4" s="171"/>
      <c r="D4" s="171"/>
      <c r="E4" s="171"/>
      <c r="F4" s="171"/>
      <c r="G4" s="171"/>
    </row>
    <row r="5" spans="1:8">
      <c r="A5" s="171"/>
      <c r="B5" s="171"/>
      <c r="C5" s="171"/>
      <c r="D5" s="171"/>
      <c r="E5" s="171"/>
      <c r="F5" s="171"/>
      <c r="G5" s="171"/>
    </row>
    <row r="6" spans="1:8">
      <c r="A6" s="172"/>
      <c r="B6" s="172"/>
      <c r="C6" s="172"/>
      <c r="D6" s="172"/>
      <c r="E6" s="172"/>
      <c r="F6" s="172"/>
      <c r="G6" s="172"/>
    </row>
    <row r="7" spans="1:8" ht="13.5" thickBot="1">
      <c r="A7" s="60"/>
      <c r="B7" s="60"/>
      <c r="C7" s="60"/>
      <c r="D7" s="60"/>
      <c r="E7" s="60"/>
      <c r="F7" s="60"/>
      <c r="G7" s="60"/>
    </row>
    <row r="8" spans="1:8" ht="13.5" thickBot="1">
      <c r="A8" s="28" t="s">
        <v>3</v>
      </c>
      <c r="B8" s="177"/>
      <c r="C8" s="178"/>
      <c r="D8" s="179"/>
      <c r="E8" s="179"/>
      <c r="F8" s="179"/>
      <c r="G8" s="180"/>
    </row>
    <row r="9" spans="1:8" ht="13.5" thickBot="1">
      <c r="A9" s="4"/>
      <c r="B9" s="4"/>
      <c r="C9" s="4"/>
      <c r="D9" s="4"/>
      <c r="E9" s="4"/>
      <c r="F9" s="13"/>
      <c r="G9" s="4"/>
    </row>
    <row r="10" spans="1:8" ht="12.75" customHeight="1">
      <c r="A10" s="173" t="s">
        <v>4</v>
      </c>
      <c r="B10" s="185" t="s">
        <v>5</v>
      </c>
      <c r="C10" s="186"/>
      <c r="D10" s="186"/>
      <c r="E10" s="187"/>
      <c r="F10" s="181" t="s">
        <v>6</v>
      </c>
      <c r="G10" s="175" t="s">
        <v>7</v>
      </c>
    </row>
    <row r="11" spans="1:8" ht="24" customHeight="1" thickBot="1">
      <c r="A11" s="174"/>
      <c r="B11" s="188"/>
      <c r="C11" s="189"/>
      <c r="D11" s="189"/>
      <c r="E11" s="190"/>
      <c r="F11" s="182"/>
      <c r="G11" s="176"/>
    </row>
    <row r="12" spans="1:8" ht="13.5" thickBot="1">
      <c r="A12" s="101" t="s">
        <v>8</v>
      </c>
      <c r="B12" s="164" t="s">
        <v>9</v>
      </c>
      <c r="C12" s="165"/>
      <c r="D12" s="165"/>
      <c r="E12" s="166"/>
      <c r="F12" s="102"/>
      <c r="G12" s="103"/>
    </row>
    <row r="13" spans="1:8">
      <c r="A13" s="20"/>
      <c r="B13" s="162" t="s">
        <v>10</v>
      </c>
      <c r="C13" s="163"/>
      <c r="D13" s="163"/>
      <c r="E13" s="98" t="s">
        <v>11</v>
      </c>
      <c r="F13" s="99">
        <v>0</v>
      </c>
      <c r="G13" s="100">
        <v>0</v>
      </c>
    </row>
    <row r="14" spans="1:8">
      <c r="A14" s="20"/>
      <c r="B14" s="113"/>
      <c r="C14" s="114"/>
      <c r="D14" s="114"/>
      <c r="E14" s="115"/>
      <c r="F14" s="116"/>
      <c r="G14" s="117">
        <f>SUM(G13*F13)</f>
        <v>0</v>
      </c>
    </row>
    <row r="15" spans="1:8">
      <c r="A15" s="20"/>
      <c r="B15" s="146" t="s">
        <v>12</v>
      </c>
      <c r="C15" s="147"/>
      <c r="D15" s="147"/>
      <c r="E15" s="148"/>
      <c r="F15" s="17"/>
      <c r="G15" s="18"/>
    </row>
    <row r="16" spans="1:8">
      <c r="A16" s="30" t="s">
        <v>13</v>
      </c>
      <c r="B16" s="45"/>
      <c r="C16" s="138" t="str">
        <f>B13</f>
        <v>A. Type Employee Name Here</v>
      </c>
      <c r="D16" s="139"/>
      <c r="E16" s="140"/>
      <c r="F16" s="42">
        <f>F13</f>
        <v>0</v>
      </c>
      <c r="G16" s="18">
        <f>IF(B16&gt;2,(B16*'Fringe Benefits'!C16)*F16,(0))</f>
        <v>0</v>
      </c>
    </row>
    <row r="17" spans="1:9">
      <c r="A17" s="20"/>
      <c r="B17" s="149" t="s">
        <v>14</v>
      </c>
      <c r="C17" s="150"/>
      <c r="D17" s="150"/>
      <c r="E17" s="151"/>
      <c r="F17" s="17"/>
      <c r="G17" s="18"/>
    </row>
    <row r="18" spans="1:9">
      <c r="A18" s="20"/>
      <c r="B18" s="19"/>
      <c r="C18" s="138" t="str">
        <f>B13</f>
        <v>A. Type Employee Name Here</v>
      </c>
      <c r="D18" s="139"/>
      <c r="E18" s="140"/>
      <c r="F18" s="43">
        <f>F13</f>
        <v>0</v>
      </c>
      <c r="G18" s="18">
        <f>PRODUCT(G14+G16)*'Fringe Benefits'!C5*F18</f>
        <v>0</v>
      </c>
    </row>
    <row r="19" spans="1:9">
      <c r="A19" s="20"/>
      <c r="B19" s="149" t="s">
        <v>15</v>
      </c>
      <c r="C19" s="150"/>
      <c r="D19" s="150"/>
      <c r="E19" s="151"/>
      <c r="F19" s="17"/>
      <c r="G19" s="18"/>
    </row>
    <row r="20" spans="1:9">
      <c r="A20" s="20"/>
      <c r="B20" s="19"/>
      <c r="C20" s="138" t="str">
        <f>B13</f>
        <v>A. Type Employee Name Here</v>
      </c>
      <c r="D20" s="139"/>
      <c r="E20" s="140"/>
      <c r="F20" s="43">
        <f>F13</f>
        <v>0</v>
      </c>
      <c r="G20" s="18">
        <f>PRODUCT(G14+G16)*'Fringe Benefits'!C6*F20</f>
        <v>0</v>
      </c>
    </row>
    <row r="21" spans="1:9">
      <c r="A21" s="20"/>
      <c r="B21" s="146" t="s">
        <v>16</v>
      </c>
      <c r="C21" s="150"/>
      <c r="D21" s="150"/>
      <c r="E21" s="151"/>
      <c r="F21" s="17"/>
      <c r="G21" s="18"/>
    </row>
    <row r="22" spans="1:9">
      <c r="A22" s="20"/>
      <c r="B22" s="19"/>
      <c r="C22" s="138" t="str">
        <f>B13</f>
        <v>A. Type Employee Name Here</v>
      </c>
      <c r="D22" s="139"/>
      <c r="E22" s="140"/>
      <c r="F22" s="43">
        <f>F13</f>
        <v>0</v>
      </c>
      <c r="G22" s="18"/>
    </row>
    <row r="23" spans="1:9">
      <c r="A23" s="20"/>
      <c r="B23" s="146" t="s">
        <v>17</v>
      </c>
      <c r="C23" s="147"/>
      <c r="D23" s="147"/>
      <c r="E23" s="148"/>
      <c r="F23" s="17"/>
      <c r="G23" s="18"/>
      <c r="H23" s="59"/>
    </row>
    <row r="24" spans="1:9">
      <c r="A24" s="20"/>
      <c r="B24" s="91"/>
      <c r="C24" s="149" t="s">
        <v>18</v>
      </c>
      <c r="D24" s="150"/>
      <c r="E24" s="151"/>
      <c r="F24" s="17"/>
      <c r="G24" s="18">
        <f>IF(B24="X",('Fringe Benefits'!C10 +'Fringe Benefits'!C9)*F22,0)</f>
        <v>0</v>
      </c>
      <c r="H24" s="59"/>
      <c r="I24" s="54"/>
    </row>
    <row r="25" spans="1:9">
      <c r="A25" s="20"/>
      <c r="B25" s="92"/>
      <c r="C25" s="149" t="s">
        <v>19</v>
      </c>
      <c r="D25" s="150"/>
      <c r="E25" s="151"/>
      <c r="F25" s="17"/>
      <c r="G25" s="18">
        <f>IF(B25="X",('Fringe Benefits'!C11 +'Fringe Benefits'!C9)*F22,0)</f>
        <v>0</v>
      </c>
      <c r="H25" s="59"/>
      <c r="I25" s="54"/>
    </row>
    <row r="26" spans="1:9">
      <c r="A26" s="20"/>
      <c r="B26" s="92"/>
      <c r="C26" s="149" t="s">
        <v>20</v>
      </c>
      <c r="D26" s="150"/>
      <c r="E26" s="151"/>
      <c r="F26" s="17"/>
      <c r="G26" s="18">
        <f>IF(B26="X",('Fringe Benefits'!C12 +'Fringe Benefits'!C9)*F22,0)</f>
        <v>0</v>
      </c>
      <c r="H26" s="59"/>
      <c r="I26" s="54"/>
    </row>
    <row r="27" spans="1:9">
      <c r="A27" s="20"/>
      <c r="B27" s="92"/>
      <c r="C27" s="149" t="s">
        <v>21</v>
      </c>
      <c r="D27" s="150"/>
      <c r="E27" s="151"/>
      <c r="F27" s="17"/>
      <c r="G27" s="18">
        <f>IF(B27="X",'Fringe Benefits'!C9*F22,0)</f>
        <v>0</v>
      </c>
      <c r="H27" s="59"/>
      <c r="I27" s="54"/>
    </row>
    <row r="28" spans="1:9">
      <c r="A28" s="20"/>
      <c r="B28" s="146" t="s">
        <v>22</v>
      </c>
      <c r="C28" s="150"/>
      <c r="D28" s="150"/>
      <c r="E28" s="151"/>
      <c r="F28" s="17"/>
      <c r="G28" s="18"/>
    </row>
    <row r="29" spans="1:9">
      <c r="A29" s="20"/>
      <c r="B29" s="19"/>
      <c r="C29" s="138" t="str">
        <f>B13</f>
        <v>A. Type Employee Name Here</v>
      </c>
      <c r="D29" s="139"/>
      <c r="E29" s="140"/>
      <c r="F29" s="43">
        <f>F13</f>
        <v>0</v>
      </c>
      <c r="G29" s="18">
        <f>PRODUCT(G14+G16)*'Fringe Benefits'!C7*F29</f>
        <v>0</v>
      </c>
    </row>
    <row r="30" spans="1:9">
      <c r="A30" s="20"/>
      <c r="B30" s="146" t="s">
        <v>23</v>
      </c>
      <c r="C30" s="150"/>
      <c r="D30" s="150"/>
      <c r="E30" s="151"/>
      <c r="F30" s="17"/>
      <c r="G30" s="18"/>
    </row>
    <row r="31" spans="1:9">
      <c r="A31" s="20"/>
      <c r="B31" s="16"/>
      <c r="C31" s="183" t="str">
        <f>B13</f>
        <v>A. Type Employee Name Here</v>
      </c>
      <c r="D31" s="184"/>
      <c r="E31" s="184"/>
      <c r="F31" s="42">
        <f>F13</f>
        <v>0</v>
      </c>
      <c r="G31" s="18">
        <f>PRODUCT(G14+G16)*'Fringe Benefits'!C8*F31</f>
        <v>0</v>
      </c>
    </row>
    <row r="32" spans="1:9">
      <c r="A32" s="20"/>
      <c r="B32" s="152" t="s">
        <v>24</v>
      </c>
      <c r="C32" s="153"/>
      <c r="D32" s="153"/>
      <c r="E32" s="154"/>
      <c r="F32" s="42"/>
      <c r="G32" s="18"/>
    </row>
    <row r="33" spans="1:13" ht="13.5" thickBot="1">
      <c r="A33" s="20"/>
      <c r="B33" s="104"/>
      <c r="C33" s="155" t="str">
        <f>B13</f>
        <v>A. Type Employee Name Here</v>
      </c>
      <c r="D33" s="156"/>
      <c r="E33" s="157"/>
      <c r="F33" s="105">
        <f>F13</f>
        <v>0</v>
      </c>
      <c r="G33" s="29">
        <f>IF(OR(B24="X", B25="X", B26="X"),'Fringe Benefits'!C13*F33,0)</f>
        <v>0</v>
      </c>
    </row>
    <row r="34" spans="1:13" ht="13.5" thickBot="1">
      <c r="A34" s="101" t="s">
        <v>25</v>
      </c>
      <c r="B34" s="164" t="s">
        <v>26</v>
      </c>
      <c r="C34" s="165"/>
      <c r="D34" s="165"/>
      <c r="E34" s="166"/>
      <c r="F34" s="102"/>
      <c r="G34" s="103"/>
      <c r="I34" s="59"/>
    </row>
    <row r="35" spans="1:13">
      <c r="A35" s="20"/>
      <c r="B35" s="162" t="s">
        <v>10</v>
      </c>
      <c r="C35" s="163"/>
      <c r="D35" s="163"/>
      <c r="E35" s="98" t="s">
        <v>11</v>
      </c>
      <c r="F35" s="99">
        <v>0</v>
      </c>
      <c r="G35" s="100">
        <v>0</v>
      </c>
      <c r="I35" s="61"/>
      <c r="K35" s="61"/>
      <c r="L35" s="61"/>
      <c r="M35" s="56"/>
    </row>
    <row r="36" spans="1:13">
      <c r="A36" s="20"/>
      <c r="B36" s="118"/>
      <c r="C36" s="119"/>
      <c r="D36" s="119"/>
      <c r="E36" s="98"/>
      <c r="F36" s="116"/>
      <c r="G36" s="117">
        <f>SUM(G35*F35)</f>
        <v>0</v>
      </c>
      <c r="I36" s="61"/>
      <c r="K36" s="61"/>
      <c r="L36" s="61"/>
      <c r="M36" s="56"/>
    </row>
    <row r="37" spans="1:13">
      <c r="A37" s="20"/>
      <c r="B37" s="142" t="s">
        <v>27</v>
      </c>
      <c r="C37" s="143"/>
      <c r="D37" s="143"/>
      <c r="E37" s="6" t="s">
        <v>11</v>
      </c>
      <c r="F37" s="41">
        <v>0</v>
      </c>
      <c r="G37" s="7">
        <v>0</v>
      </c>
    </row>
    <row r="38" spans="1:13">
      <c r="A38" s="20"/>
      <c r="B38" s="120"/>
      <c r="C38" s="121"/>
      <c r="D38" s="121"/>
      <c r="E38" s="122"/>
      <c r="F38" s="123"/>
      <c r="G38" s="70">
        <f>SUM(G37*F37)</f>
        <v>0</v>
      </c>
    </row>
    <row r="39" spans="1:13">
      <c r="A39" s="20"/>
      <c r="B39" s="142" t="s">
        <v>28</v>
      </c>
      <c r="C39" s="143"/>
      <c r="D39" s="143"/>
      <c r="E39" s="6" t="s">
        <v>11</v>
      </c>
      <c r="F39" s="41">
        <v>0</v>
      </c>
      <c r="G39" s="7">
        <v>0</v>
      </c>
      <c r="H39" s="59"/>
      <c r="I39" s="62"/>
      <c r="K39" s="61"/>
      <c r="L39" s="62"/>
      <c r="M39" s="55"/>
    </row>
    <row r="40" spans="1:13">
      <c r="A40" s="20"/>
      <c r="B40" s="120"/>
      <c r="C40" s="121"/>
      <c r="D40" s="121"/>
      <c r="E40" s="122"/>
      <c r="F40" s="123"/>
      <c r="G40" s="70">
        <f>SUM(G39*F39)</f>
        <v>0</v>
      </c>
      <c r="H40" s="59"/>
      <c r="I40" s="62"/>
      <c r="K40" s="61"/>
      <c r="L40" s="62"/>
      <c r="M40" s="55"/>
    </row>
    <row r="41" spans="1:13">
      <c r="A41" s="20"/>
      <c r="B41" s="142" t="s">
        <v>29</v>
      </c>
      <c r="C41" s="143"/>
      <c r="D41" s="143"/>
      <c r="E41" s="6" t="s">
        <v>11</v>
      </c>
      <c r="F41" s="41">
        <v>0</v>
      </c>
      <c r="G41" s="7">
        <v>0</v>
      </c>
      <c r="H41" s="59"/>
    </row>
    <row r="42" spans="1:13">
      <c r="A42" s="20"/>
      <c r="B42" s="124"/>
      <c r="C42" s="125"/>
      <c r="D42" s="125"/>
      <c r="E42" s="126"/>
      <c r="F42" s="123"/>
      <c r="G42" s="70">
        <f>SUM(G41*F41)</f>
        <v>0</v>
      </c>
      <c r="H42" s="59"/>
    </row>
    <row r="43" spans="1:13">
      <c r="A43" s="20"/>
      <c r="B43" s="142" t="s">
        <v>30</v>
      </c>
      <c r="C43" s="143"/>
      <c r="D43" s="143"/>
      <c r="E43" s="6" t="s">
        <v>11</v>
      </c>
      <c r="F43" s="41">
        <v>0</v>
      </c>
      <c r="G43" s="7">
        <v>0</v>
      </c>
      <c r="H43" s="59"/>
    </row>
    <row r="44" spans="1:13">
      <c r="A44" s="20"/>
      <c r="B44" s="124"/>
      <c r="C44" s="125"/>
      <c r="D44" s="125"/>
      <c r="E44" s="127"/>
      <c r="F44" s="123"/>
      <c r="G44" s="128">
        <f>SUM(G43*F43)</f>
        <v>0</v>
      </c>
      <c r="H44" s="59"/>
    </row>
    <row r="45" spans="1:13">
      <c r="A45" s="20"/>
      <c r="B45" s="142" t="s">
        <v>31</v>
      </c>
      <c r="C45" s="143"/>
      <c r="D45" s="143"/>
      <c r="E45" s="6" t="s">
        <v>11</v>
      </c>
      <c r="F45" s="41">
        <v>0</v>
      </c>
      <c r="G45" s="7">
        <v>0</v>
      </c>
      <c r="H45" s="59"/>
      <c r="K45" s="63"/>
    </row>
    <row r="46" spans="1:13">
      <c r="A46" s="20"/>
      <c r="B46" s="124"/>
      <c r="C46" s="125"/>
      <c r="D46" s="125"/>
      <c r="E46" s="126"/>
      <c r="F46" s="123"/>
      <c r="G46" s="70">
        <f>SUM(G45*F45)</f>
        <v>0</v>
      </c>
      <c r="H46" s="59"/>
      <c r="K46" s="63"/>
    </row>
    <row r="47" spans="1:13">
      <c r="A47" s="20"/>
      <c r="B47" s="146" t="s">
        <v>12</v>
      </c>
      <c r="C47" s="150"/>
      <c r="D47" s="150"/>
      <c r="E47" s="151"/>
      <c r="F47" s="17"/>
      <c r="G47" s="18"/>
      <c r="H47" s="59"/>
      <c r="K47" s="63"/>
    </row>
    <row r="48" spans="1:13">
      <c r="A48" s="30" t="s">
        <v>13</v>
      </c>
      <c r="B48" s="45"/>
      <c r="C48" s="138" t="str">
        <f>B35</f>
        <v>A. Type Employee Name Here</v>
      </c>
      <c r="D48" s="139"/>
      <c r="E48" s="140"/>
      <c r="F48" s="43">
        <f>F35</f>
        <v>0</v>
      </c>
      <c r="G48" s="18">
        <f>IF(B48&gt;2,(B48*'Fringe Benefits'!C16)*F35,(0))</f>
        <v>0</v>
      </c>
      <c r="H48" s="59"/>
    </row>
    <row r="49" spans="1:12">
      <c r="A49" s="30" t="s">
        <v>32</v>
      </c>
      <c r="B49" s="45"/>
      <c r="C49" s="138" t="str">
        <f>B37</f>
        <v>B. Type Employee Name Here</v>
      </c>
      <c r="D49" s="139"/>
      <c r="E49" s="140"/>
      <c r="F49" s="43">
        <f>F37</f>
        <v>0</v>
      </c>
      <c r="G49" s="18">
        <f>IF(B49&gt;2,(B49*'Fringe Benefits'!C16)*F37,(0))</f>
        <v>0</v>
      </c>
      <c r="J49" s="63"/>
    </row>
    <row r="50" spans="1:12">
      <c r="A50" s="30" t="s">
        <v>33</v>
      </c>
      <c r="B50" s="45"/>
      <c r="C50" s="138" t="str">
        <f>B39</f>
        <v>C. Type Employee Name Here</v>
      </c>
      <c r="D50" s="139"/>
      <c r="E50" s="140"/>
      <c r="F50" s="43">
        <f>F39</f>
        <v>0</v>
      </c>
      <c r="G50" s="18">
        <f>IF(B50&gt;2,(B50*'Fringe Benefits'!C16)*F39,(0))</f>
        <v>0</v>
      </c>
    </row>
    <row r="51" spans="1:12">
      <c r="A51" s="30" t="s">
        <v>34</v>
      </c>
      <c r="B51" s="45"/>
      <c r="C51" s="138" t="str">
        <f>B41</f>
        <v>D. Type Employee Name Here</v>
      </c>
      <c r="D51" s="139"/>
      <c r="E51" s="140"/>
      <c r="F51" s="43">
        <f>F41</f>
        <v>0</v>
      </c>
      <c r="G51" s="18">
        <f>IF(B51&gt;2,(B51*'Fringe Benefits'!C16)*F41,(0))</f>
        <v>0</v>
      </c>
    </row>
    <row r="52" spans="1:12">
      <c r="A52" s="30" t="s">
        <v>35</v>
      </c>
      <c r="B52" s="45"/>
      <c r="C52" s="138" t="str">
        <f>B43</f>
        <v>E. Type Employee Name Here</v>
      </c>
      <c r="D52" s="139"/>
      <c r="E52" s="140"/>
      <c r="F52" s="43">
        <f>F43</f>
        <v>0</v>
      </c>
      <c r="G52" s="18">
        <f>IF(B52&gt;2,(B52*'Fringe Benefits'!C16)*F43,(0))</f>
        <v>0</v>
      </c>
    </row>
    <row r="53" spans="1:12">
      <c r="A53" s="30" t="s">
        <v>36</v>
      </c>
      <c r="B53" s="45"/>
      <c r="C53" s="138" t="str">
        <f>B45</f>
        <v>F. Type Employee Name Here</v>
      </c>
      <c r="D53" s="139"/>
      <c r="E53" s="140"/>
      <c r="F53" s="43">
        <f>F45</f>
        <v>0</v>
      </c>
      <c r="G53" s="18">
        <f>IF(B53&gt;2,(B53*'Fringe Benefits'!C16)*F45,(0))</f>
        <v>0</v>
      </c>
    </row>
    <row r="54" spans="1:12">
      <c r="A54" s="20"/>
      <c r="B54" s="158" t="s">
        <v>14</v>
      </c>
      <c r="C54" s="150"/>
      <c r="D54" s="150"/>
      <c r="E54" s="151"/>
      <c r="F54" s="17"/>
      <c r="G54" s="18"/>
      <c r="H54" s="59"/>
      <c r="I54" s="59"/>
      <c r="J54" s="59"/>
      <c r="K54" s="57"/>
      <c r="L54" s="57"/>
    </row>
    <row r="55" spans="1:12">
      <c r="A55" s="20"/>
      <c r="B55" s="19"/>
      <c r="C55" s="138" t="str">
        <f>B35</f>
        <v>A. Type Employee Name Here</v>
      </c>
      <c r="D55" s="144"/>
      <c r="E55" s="145"/>
      <c r="F55" s="43">
        <f>F35</f>
        <v>0</v>
      </c>
      <c r="G55" s="18">
        <f>PRODUCT(G35+G48)*'Fringe Benefits'!C5*F35</f>
        <v>0</v>
      </c>
      <c r="H55" s="59"/>
      <c r="I55" s="54"/>
      <c r="J55" s="54"/>
      <c r="K55" s="54"/>
      <c r="L55" s="54"/>
    </row>
    <row r="56" spans="1:12">
      <c r="A56" s="20"/>
      <c r="B56" s="19"/>
      <c r="C56" s="138" t="str">
        <f>B37</f>
        <v>B. Type Employee Name Here</v>
      </c>
      <c r="D56" s="144"/>
      <c r="E56" s="145"/>
      <c r="F56" s="43">
        <f>F37</f>
        <v>0</v>
      </c>
      <c r="G56" s="18">
        <f>PRODUCT(G37+G49)*'Fringe Benefits'!C5*F37</f>
        <v>0</v>
      </c>
      <c r="H56" s="59"/>
      <c r="I56" s="54"/>
      <c r="J56" s="54"/>
      <c r="K56" s="54"/>
      <c r="L56" s="54"/>
    </row>
    <row r="57" spans="1:12">
      <c r="A57" s="20"/>
      <c r="B57" s="19"/>
      <c r="C57" s="138" t="str">
        <f>B39</f>
        <v>C. Type Employee Name Here</v>
      </c>
      <c r="D57" s="144"/>
      <c r="E57" s="145"/>
      <c r="F57" s="43">
        <f>F39</f>
        <v>0</v>
      </c>
      <c r="G57" s="18">
        <f>PRODUCT(G39+G50)*'Fringe Benefits'!C5*F39</f>
        <v>0</v>
      </c>
      <c r="H57" s="59"/>
      <c r="I57" s="54"/>
      <c r="J57" s="54"/>
      <c r="K57" s="54"/>
      <c r="L57" s="54"/>
    </row>
    <row r="58" spans="1:12">
      <c r="A58" s="20"/>
      <c r="B58" s="19"/>
      <c r="C58" s="138" t="str">
        <f>B41</f>
        <v>D. Type Employee Name Here</v>
      </c>
      <c r="D58" s="144"/>
      <c r="E58" s="145"/>
      <c r="F58" s="43">
        <f>F41</f>
        <v>0</v>
      </c>
      <c r="G58" s="18">
        <f>PRODUCT(G41+G51)*'Fringe Benefits'!C5*F41</f>
        <v>0</v>
      </c>
      <c r="H58" s="59"/>
      <c r="I58" s="54"/>
      <c r="J58" s="54"/>
      <c r="K58" s="54"/>
      <c r="L58" s="54"/>
    </row>
    <row r="59" spans="1:12">
      <c r="A59" s="20"/>
      <c r="B59" s="19"/>
      <c r="C59" s="138" t="str">
        <f>B43</f>
        <v>E. Type Employee Name Here</v>
      </c>
      <c r="D59" s="144"/>
      <c r="E59" s="145"/>
      <c r="F59" s="43">
        <f>F43</f>
        <v>0</v>
      </c>
      <c r="G59" s="18">
        <f>PRODUCT(G43+G52)*'Fringe Benefits'!C5*F43</f>
        <v>0</v>
      </c>
    </row>
    <row r="60" spans="1:12">
      <c r="A60" s="20"/>
      <c r="B60" s="19"/>
      <c r="C60" s="138" t="str">
        <f>B45</f>
        <v>F. Type Employee Name Here</v>
      </c>
      <c r="D60" s="144"/>
      <c r="E60" s="145"/>
      <c r="F60" s="43">
        <f>F45</f>
        <v>0</v>
      </c>
      <c r="G60" s="18">
        <f>PRODUCT(G45+G53)*'Fringe Benefits'!C5*F45</f>
        <v>0</v>
      </c>
    </row>
    <row r="61" spans="1:12">
      <c r="A61" s="20"/>
      <c r="B61" s="158" t="s">
        <v>15</v>
      </c>
      <c r="C61" s="150"/>
      <c r="D61" s="150"/>
      <c r="E61" s="151"/>
      <c r="F61" s="17"/>
      <c r="G61" s="18"/>
      <c r="H61" s="59"/>
      <c r="I61" s="59"/>
      <c r="J61" s="59"/>
      <c r="K61" s="57"/>
      <c r="L61" s="57"/>
    </row>
    <row r="62" spans="1:12">
      <c r="A62" s="20"/>
      <c r="B62" s="19"/>
      <c r="C62" s="138" t="str">
        <f>B35</f>
        <v>A. Type Employee Name Here</v>
      </c>
      <c r="D62" s="144"/>
      <c r="E62" s="145"/>
      <c r="F62" s="43">
        <f>F35</f>
        <v>0</v>
      </c>
      <c r="G62" s="18">
        <f>PRODUCT(G35+G48)*'Fringe Benefits'!C6*F35</f>
        <v>0</v>
      </c>
      <c r="H62" s="59"/>
      <c r="I62" s="54"/>
      <c r="J62" s="54"/>
      <c r="K62" s="54"/>
      <c r="L62" s="54"/>
    </row>
    <row r="63" spans="1:12">
      <c r="A63" s="20"/>
      <c r="B63" s="19"/>
      <c r="C63" s="138" t="str">
        <f>B37</f>
        <v>B. Type Employee Name Here</v>
      </c>
      <c r="D63" s="144"/>
      <c r="E63" s="145"/>
      <c r="F63" s="43">
        <f>F37</f>
        <v>0</v>
      </c>
      <c r="G63" s="18">
        <f>PRODUCT(G37+G49)*'Fringe Benefits'!C6*F37</f>
        <v>0</v>
      </c>
      <c r="H63" s="59"/>
      <c r="I63" s="54"/>
      <c r="J63" s="54"/>
      <c r="K63" s="54"/>
      <c r="L63" s="54"/>
    </row>
    <row r="64" spans="1:12">
      <c r="A64" s="20"/>
      <c r="B64" s="19"/>
      <c r="C64" s="138" t="str">
        <f>B39</f>
        <v>C. Type Employee Name Here</v>
      </c>
      <c r="D64" s="144"/>
      <c r="E64" s="145"/>
      <c r="F64" s="43">
        <f>F39</f>
        <v>0</v>
      </c>
      <c r="G64" s="18">
        <f>PRODUCT(G39+G50)*'Fringe Benefits'!C6*F39</f>
        <v>0</v>
      </c>
      <c r="H64" s="59"/>
      <c r="I64" s="54"/>
      <c r="J64" s="54"/>
      <c r="K64" s="54"/>
      <c r="L64" s="54"/>
    </row>
    <row r="65" spans="1:12">
      <c r="A65" s="20"/>
      <c r="B65" s="19"/>
      <c r="C65" s="138" t="str">
        <f>B41</f>
        <v>D. Type Employee Name Here</v>
      </c>
      <c r="D65" s="144"/>
      <c r="E65" s="145"/>
      <c r="F65" s="43">
        <f>F41</f>
        <v>0</v>
      </c>
      <c r="G65" s="18">
        <f>PRODUCT(G41+G51)*'Fringe Benefits'!C6*F41</f>
        <v>0</v>
      </c>
      <c r="H65" s="59"/>
      <c r="I65" s="54"/>
      <c r="J65" s="54"/>
      <c r="K65" s="54"/>
      <c r="L65" s="54"/>
    </row>
    <row r="66" spans="1:12">
      <c r="A66" s="20"/>
      <c r="B66" s="19"/>
      <c r="C66" s="138" t="str">
        <f>B43</f>
        <v>E. Type Employee Name Here</v>
      </c>
      <c r="D66" s="144"/>
      <c r="E66" s="145"/>
      <c r="F66" s="43">
        <f>F43</f>
        <v>0</v>
      </c>
      <c r="G66" s="18">
        <f>PRODUCT(G43+G52)*'Fringe Benefits'!C6*F43</f>
        <v>0</v>
      </c>
      <c r="H66" s="59"/>
      <c r="I66" s="54"/>
      <c r="J66" s="54"/>
      <c r="K66" s="54"/>
      <c r="L66" s="54"/>
    </row>
    <row r="67" spans="1:12">
      <c r="A67" s="20"/>
      <c r="B67" s="19"/>
      <c r="C67" s="138" t="str">
        <f>B45</f>
        <v>F. Type Employee Name Here</v>
      </c>
      <c r="D67" s="144"/>
      <c r="E67" s="145"/>
      <c r="F67" s="43">
        <f>F45</f>
        <v>0</v>
      </c>
      <c r="G67" s="18">
        <f>PRODUCT(G45+G53)*'Fringe Benefits'!C6*F45</f>
        <v>0</v>
      </c>
      <c r="H67" s="59"/>
    </row>
    <row r="68" spans="1:12">
      <c r="A68" s="20"/>
      <c r="B68" s="146" t="s">
        <v>16</v>
      </c>
      <c r="C68" s="150"/>
      <c r="D68" s="150"/>
      <c r="E68" s="151"/>
      <c r="F68" s="17"/>
      <c r="G68" s="18"/>
    </row>
    <row r="69" spans="1:12">
      <c r="A69" s="20"/>
      <c r="B69" s="19"/>
      <c r="C69" s="138" t="str">
        <f>B35</f>
        <v>A. Type Employee Name Here</v>
      </c>
      <c r="D69" s="144"/>
      <c r="E69" s="145"/>
      <c r="F69" s="43">
        <f>F35</f>
        <v>0</v>
      </c>
      <c r="G69" s="18"/>
    </row>
    <row r="70" spans="1:12">
      <c r="A70" s="20"/>
      <c r="B70" s="146" t="s">
        <v>17</v>
      </c>
      <c r="C70" s="147"/>
      <c r="D70" s="147"/>
      <c r="E70" s="148"/>
      <c r="F70" s="17"/>
      <c r="G70" s="18"/>
      <c r="I70" s="54"/>
    </row>
    <row r="71" spans="1:12">
      <c r="A71" s="20"/>
      <c r="B71" s="93"/>
      <c r="C71" s="149" t="s">
        <v>18</v>
      </c>
      <c r="D71" s="150"/>
      <c r="E71" s="151"/>
      <c r="F71" s="17"/>
      <c r="G71" s="18">
        <f>IF(B71="X",('Fringe Benefits'!C10 +'Fringe Benefits'!C9)*F69,0)</f>
        <v>0</v>
      </c>
    </row>
    <row r="72" spans="1:12">
      <c r="A72" s="20"/>
      <c r="B72" s="94"/>
      <c r="C72" s="149" t="s">
        <v>19</v>
      </c>
      <c r="D72" s="150"/>
      <c r="E72" s="151"/>
      <c r="F72" s="17"/>
      <c r="G72" s="18">
        <f>IF(B72="X",('Fringe Benefits'!C11+'Fringe Benefits'!C9)*F69,0)</f>
        <v>0</v>
      </c>
    </row>
    <row r="73" spans="1:12">
      <c r="A73" s="20"/>
      <c r="B73" s="94"/>
      <c r="C73" s="149" t="s">
        <v>20</v>
      </c>
      <c r="D73" s="150"/>
      <c r="E73" s="151"/>
      <c r="F73" s="17"/>
      <c r="G73" s="18">
        <f>IF(B73="X",('Fringe Benefits'!C12 +'Fringe Benefits'!C9)*F69,0)</f>
        <v>0</v>
      </c>
    </row>
    <row r="74" spans="1:12">
      <c r="A74" s="20"/>
      <c r="B74" s="95"/>
      <c r="C74" s="149" t="s">
        <v>21</v>
      </c>
      <c r="D74" s="150"/>
      <c r="E74" s="151"/>
      <c r="F74" s="17"/>
      <c r="G74" s="18">
        <f>IF(B74="X",'Fringe Benefits'!C9*F69,0)</f>
        <v>0</v>
      </c>
      <c r="I74" s="54"/>
    </row>
    <row r="75" spans="1:12">
      <c r="A75" s="20"/>
      <c r="B75" s="19"/>
      <c r="C75" s="138" t="str">
        <f>B37</f>
        <v>B. Type Employee Name Here</v>
      </c>
      <c r="D75" s="144"/>
      <c r="E75" s="145"/>
      <c r="F75" s="43">
        <f>F37</f>
        <v>0</v>
      </c>
      <c r="G75" s="18"/>
    </row>
    <row r="76" spans="1:12">
      <c r="A76" s="20"/>
      <c r="B76" s="146" t="s">
        <v>37</v>
      </c>
      <c r="C76" s="147"/>
      <c r="D76" s="147"/>
      <c r="E76" s="148"/>
      <c r="F76" s="17"/>
      <c r="G76" s="18"/>
    </row>
    <row r="77" spans="1:12">
      <c r="A77" s="20"/>
      <c r="B77" s="93"/>
      <c r="C77" s="149" t="s">
        <v>18</v>
      </c>
      <c r="D77" s="150"/>
      <c r="E77" s="151"/>
      <c r="F77" s="17"/>
      <c r="G77" s="18">
        <f>IF(B77="X",('Fringe Benefits'!C10+'Fringe Benefits'!C9)*F75,0)</f>
        <v>0</v>
      </c>
    </row>
    <row r="78" spans="1:12">
      <c r="A78" s="20"/>
      <c r="B78" s="95"/>
      <c r="C78" s="149" t="s">
        <v>19</v>
      </c>
      <c r="D78" s="150"/>
      <c r="E78" s="151"/>
      <c r="F78" s="17"/>
      <c r="G78" s="18">
        <f>IF(B78="X",('Fringe Benefits'!C11+'Fringe Benefits'!C9)*F75,0)</f>
        <v>0</v>
      </c>
    </row>
    <row r="79" spans="1:12">
      <c r="A79" s="20"/>
      <c r="B79" s="94"/>
      <c r="C79" s="149" t="s">
        <v>20</v>
      </c>
      <c r="D79" s="150"/>
      <c r="E79" s="151"/>
      <c r="F79" s="17"/>
      <c r="G79" s="18">
        <f>IF(B79="X",('Fringe Benefits'!C12+'Fringe Benefits'!C9)*F75,0)</f>
        <v>0</v>
      </c>
    </row>
    <row r="80" spans="1:12">
      <c r="A80" s="20"/>
      <c r="B80" s="95"/>
      <c r="C80" s="149" t="s">
        <v>21</v>
      </c>
      <c r="D80" s="150"/>
      <c r="E80" s="151"/>
      <c r="F80" s="17"/>
      <c r="G80" s="18">
        <f>IF(B80="X",'Fringe Benefits'!C9*F75,0)</f>
        <v>0</v>
      </c>
      <c r="I80" s="54"/>
    </row>
    <row r="81" spans="1:7">
      <c r="A81" s="20"/>
      <c r="B81" s="19"/>
      <c r="C81" s="138" t="str">
        <f>B39</f>
        <v>C. Type Employee Name Here</v>
      </c>
      <c r="D81" s="144"/>
      <c r="E81" s="145"/>
      <c r="F81" s="43">
        <f>F39</f>
        <v>0</v>
      </c>
      <c r="G81" s="18"/>
    </row>
    <row r="82" spans="1:7">
      <c r="A82" s="20"/>
      <c r="B82" s="146" t="s">
        <v>38</v>
      </c>
      <c r="C82" s="147"/>
      <c r="D82" s="147"/>
      <c r="E82" s="148"/>
      <c r="F82" s="17"/>
      <c r="G82" s="18"/>
    </row>
    <row r="83" spans="1:7">
      <c r="A83" s="20"/>
      <c r="B83" s="93"/>
      <c r="C83" s="149" t="s">
        <v>18</v>
      </c>
      <c r="D83" s="150"/>
      <c r="E83" s="151"/>
      <c r="F83" s="17"/>
      <c r="G83" s="18">
        <f>IF(B83="X",('Fringe Benefits'!C10+'Fringe Benefits'!C9)*F81,0)</f>
        <v>0</v>
      </c>
    </row>
    <row r="84" spans="1:7">
      <c r="A84" s="20"/>
      <c r="B84" s="95"/>
      <c r="C84" s="149" t="s">
        <v>19</v>
      </c>
      <c r="D84" s="150"/>
      <c r="E84" s="151"/>
      <c r="F84" s="17"/>
      <c r="G84" s="18">
        <f>IF(B84="X",('Fringe Benefits'!C11+'Fringe Benefits'!C9)*F81,0)</f>
        <v>0</v>
      </c>
    </row>
    <row r="85" spans="1:7">
      <c r="A85" s="20"/>
      <c r="B85" s="94"/>
      <c r="C85" s="149" t="s">
        <v>20</v>
      </c>
      <c r="D85" s="150"/>
      <c r="E85" s="151"/>
      <c r="F85" s="17"/>
      <c r="G85" s="18">
        <f>IF(B85="X",('Fringe Benefits'!C12+'Fringe Benefits'!C9)*F81,0)</f>
        <v>0</v>
      </c>
    </row>
    <row r="86" spans="1:7">
      <c r="A86" s="20"/>
      <c r="B86" s="94"/>
      <c r="C86" s="149" t="s">
        <v>21</v>
      </c>
      <c r="D86" s="150"/>
      <c r="E86" s="151"/>
      <c r="F86" s="17"/>
      <c r="G86" s="18">
        <f>IF(B86="X",'Fringe Benefits'!C9*F81,0)</f>
        <v>0</v>
      </c>
    </row>
    <row r="87" spans="1:7">
      <c r="A87" s="20"/>
      <c r="B87" s="19"/>
      <c r="C87" s="138" t="str">
        <f>B41</f>
        <v>D. Type Employee Name Here</v>
      </c>
      <c r="D87" s="144"/>
      <c r="E87" s="145"/>
      <c r="F87" s="43">
        <f>F41</f>
        <v>0</v>
      </c>
      <c r="G87" s="18"/>
    </row>
    <row r="88" spans="1:7">
      <c r="A88" s="20"/>
      <c r="B88" s="146" t="s">
        <v>39</v>
      </c>
      <c r="C88" s="147"/>
      <c r="D88" s="147"/>
      <c r="E88" s="148"/>
      <c r="F88" s="17"/>
      <c r="G88" s="18"/>
    </row>
    <row r="89" spans="1:7">
      <c r="A89" s="20"/>
      <c r="B89" s="93"/>
      <c r="C89" s="149" t="s">
        <v>18</v>
      </c>
      <c r="D89" s="150"/>
      <c r="E89" s="151"/>
      <c r="F89" s="17"/>
      <c r="G89" s="18">
        <f>IF(B89="X",('Fringe Benefits'!C10+'Fringe Benefits'!C9)*F87,0)</f>
        <v>0</v>
      </c>
    </row>
    <row r="90" spans="1:7">
      <c r="A90" s="20"/>
      <c r="B90" s="95"/>
      <c r="C90" s="149" t="s">
        <v>19</v>
      </c>
      <c r="D90" s="150"/>
      <c r="E90" s="151"/>
      <c r="F90" s="17"/>
      <c r="G90" s="18">
        <f>IF(B90="X",('Fringe Benefits'!C11+'Fringe Benefits'!C9)*F87,0)</f>
        <v>0</v>
      </c>
    </row>
    <row r="91" spans="1:7">
      <c r="A91" s="20"/>
      <c r="B91" s="95"/>
      <c r="C91" s="149" t="s">
        <v>20</v>
      </c>
      <c r="D91" s="150"/>
      <c r="E91" s="151"/>
      <c r="F91" s="17"/>
      <c r="G91" s="18">
        <f>IF(B91="X",('Fringe Benefits'!C12+'Fringe Benefits'!C9)*F87,0)</f>
        <v>0</v>
      </c>
    </row>
    <row r="92" spans="1:7">
      <c r="A92" s="20"/>
      <c r="B92" s="95"/>
      <c r="C92" s="149" t="s">
        <v>21</v>
      </c>
      <c r="D92" s="150"/>
      <c r="E92" s="151"/>
      <c r="F92" s="17"/>
      <c r="G92" s="18">
        <f>IF(B92="X",'Fringe Benefits'!C9*F87,0)</f>
        <v>0</v>
      </c>
    </row>
    <row r="93" spans="1:7">
      <c r="A93" s="20"/>
      <c r="B93" s="19"/>
      <c r="C93" s="138" t="str">
        <f>B43</f>
        <v>E. Type Employee Name Here</v>
      </c>
      <c r="D93" s="144"/>
      <c r="E93" s="145"/>
      <c r="F93" s="43">
        <f>F43</f>
        <v>0</v>
      </c>
      <c r="G93" s="18"/>
    </row>
    <row r="94" spans="1:7">
      <c r="A94" s="20"/>
      <c r="B94" s="146" t="s">
        <v>40</v>
      </c>
      <c r="C94" s="147"/>
      <c r="D94" s="147"/>
      <c r="E94" s="148"/>
      <c r="F94" s="17"/>
      <c r="G94" s="18"/>
    </row>
    <row r="95" spans="1:7">
      <c r="A95" s="20"/>
      <c r="B95" s="93"/>
      <c r="C95" s="149" t="s">
        <v>18</v>
      </c>
      <c r="D95" s="150"/>
      <c r="E95" s="151"/>
      <c r="F95" s="17"/>
      <c r="G95" s="18">
        <f>IF(B95="X",('Fringe Benefits'!C10+'Fringe Benefits'!C9)*F93,0)</f>
        <v>0</v>
      </c>
    </row>
    <row r="96" spans="1:7">
      <c r="A96" s="20"/>
      <c r="B96" s="95"/>
      <c r="C96" s="149" t="s">
        <v>19</v>
      </c>
      <c r="D96" s="150"/>
      <c r="E96" s="151"/>
      <c r="F96" s="17"/>
      <c r="G96" s="18">
        <f>IF(B96="X",('Fringe Benefits'!C11+'Fringe Benefits'!C9)*F93,0)</f>
        <v>0</v>
      </c>
    </row>
    <row r="97" spans="1:7">
      <c r="A97" s="20"/>
      <c r="B97" s="95"/>
      <c r="C97" s="149" t="s">
        <v>20</v>
      </c>
      <c r="D97" s="150"/>
      <c r="E97" s="151"/>
      <c r="F97" s="17"/>
      <c r="G97" s="18">
        <f>IF(B97="X",('Fringe Benefits'!C12+'Fringe Benefits'!C9)*F93,0)</f>
        <v>0</v>
      </c>
    </row>
    <row r="98" spans="1:7">
      <c r="A98" s="20"/>
      <c r="B98" s="95"/>
      <c r="C98" s="149" t="s">
        <v>21</v>
      </c>
      <c r="D98" s="150"/>
      <c r="E98" s="151"/>
      <c r="F98" s="17"/>
      <c r="G98" s="18">
        <f>IF(B98="X",'Fringe Benefits'!C9*F93,0)</f>
        <v>0</v>
      </c>
    </row>
    <row r="99" spans="1:7">
      <c r="A99" s="20"/>
      <c r="B99" s="19"/>
      <c r="C99" s="138" t="str">
        <f>B45</f>
        <v>F. Type Employee Name Here</v>
      </c>
      <c r="D99" s="144"/>
      <c r="E99" s="145"/>
      <c r="F99" s="43">
        <f>F45</f>
        <v>0</v>
      </c>
      <c r="G99" s="18"/>
    </row>
    <row r="100" spans="1:7">
      <c r="A100" s="20"/>
      <c r="B100" s="146" t="s">
        <v>41</v>
      </c>
      <c r="C100" s="147"/>
      <c r="D100" s="147"/>
      <c r="E100" s="148"/>
      <c r="F100" s="17"/>
      <c r="G100" s="18"/>
    </row>
    <row r="101" spans="1:7">
      <c r="A101" s="20"/>
      <c r="B101" s="93"/>
      <c r="C101" s="149" t="s">
        <v>18</v>
      </c>
      <c r="D101" s="150"/>
      <c r="E101" s="151"/>
      <c r="F101" s="17"/>
      <c r="G101" s="18">
        <f>IF(B101="X",('Fringe Benefits'!C10+'Fringe Benefits'!C9)*F99,0)</f>
        <v>0</v>
      </c>
    </row>
    <row r="102" spans="1:7">
      <c r="A102" s="20"/>
      <c r="B102" s="95"/>
      <c r="C102" s="149" t="s">
        <v>19</v>
      </c>
      <c r="D102" s="150"/>
      <c r="E102" s="151"/>
      <c r="F102" s="17"/>
      <c r="G102" s="18">
        <f>IF(B102="X",('Fringe Benefits'!C11+'Fringe Benefits'!C9)*F99,0)</f>
        <v>0</v>
      </c>
    </row>
    <row r="103" spans="1:7">
      <c r="A103" s="20"/>
      <c r="B103" s="95"/>
      <c r="C103" s="149" t="s">
        <v>20</v>
      </c>
      <c r="D103" s="150"/>
      <c r="E103" s="151"/>
      <c r="F103" s="17"/>
      <c r="G103" s="18">
        <f>IF(B103="X",('Fringe Benefits'!C12+'Fringe Benefits'!C9)*F99,0)</f>
        <v>0</v>
      </c>
    </row>
    <row r="104" spans="1:7">
      <c r="A104" s="20"/>
      <c r="B104" s="95"/>
      <c r="C104" s="149" t="s">
        <v>21</v>
      </c>
      <c r="D104" s="150"/>
      <c r="E104" s="151"/>
      <c r="F104" s="17"/>
      <c r="G104" s="18">
        <f>IF(B104="X",'Fringe Benefits'!C9*F99,0)</f>
        <v>0</v>
      </c>
    </row>
    <row r="105" spans="1:7">
      <c r="A105" s="20"/>
      <c r="B105" s="150" t="s">
        <v>22</v>
      </c>
      <c r="C105" s="150"/>
      <c r="D105" s="150"/>
      <c r="E105" s="151"/>
      <c r="F105" s="17"/>
      <c r="G105" s="18"/>
    </row>
    <row r="106" spans="1:7">
      <c r="A106" s="20"/>
      <c r="B106" s="19"/>
      <c r="C106" s="138" t="str">
        <f>B35</f>
        <v>A. Type Employee Name Here</v>
      </c>
      <c r="D106" s="144"/>
      <c r="E106" s="145"/>
      <c r="F106" s="43">
        <f>F35</f>
        <v>0</v>
      </c>
      <c r="G106" s="18">
        <f>PRODUCT(G35+G48)*'Fringe Benefits'!C7*F35</f>
        <v>0</v>
      </c>
    </row>
    <row r="107" spans="1:7">
      <c r="A107" s="20"/>
      <c r="B107" s="19"/>
      <c r="C107" s="138" t="str">
        <f>B37</f>
        <v>B. Type Employee Name Here</v>
      </c>
      <c r="D107" s="144"/>
      <c r="E107" s="145"/>
      <c r="F107" s="43">
        <f>F37</f>
        <v>0</v>
      </c>
      <c r="G107" s="18">
        <f>PRODUCT(G37+G49)*'Fringe Benefits'!C7*F37</f>
        <v>0</v>
      </c>
    </row>
    <row r="108" spans="1:7">
      <c r="A108" s="20"/>
      <c r="B108" s="19"/>
      <c r="C108" s="138" t="str">
        <f>B39</f>
        <v>C. Type Employee Name Here</v>
      </c>
      <c r="D108" s="144"/>
      <c r="E108" s="145"/>
      <c r="F108" s="43">
        <f>F39</f>
        <v>0</v>
      </c>
      <c r="G108" s="18">
        <f>PRODUCT(G39+G50)*'Fringe Benefits'!C7*F39</f>
        <v>0</v>
      </c>
    </row>
    <row r="109" spans="1:7">
      <c r="A109" s="20"/>
      <c r="B109" s="19"/>
      <c r="C109" s="138" t="str">
        <f>B41</f>
        <v>D. Type Employee Name Here</v>
      </c>
      <c r="D109" s="144"/>
      <c r="E109" s="145"/>
      <c r="F109" s="43">
        <f>F41</f>
        <v>0</v>
      </c>
      <c r="G109" s="18">
        <f>PRODUCT(G41+G51)*'Fringe Benefits'!C7*F41</f>
        <v>0</v>
      </c>
    </row>
    <row r="110" spans="1:7">
      <c r="A110" s="20"/>
      <c r="B110" s="19"/>
      <c r="C110" s="138" t="str">
        <f>B43</f>
        <v>E. Type Employee Name Here</v>
      </c>
      <c r="D110" s="144"/>
      <c r="E110" s="145"/>
      <c r="F110" s="43">
        <f>F43</f>
        <v>0</v>
      </c>
      <c r="G110" s="18">
        <f>PRODUCT(G43+G52)*'Fringe Benefits'!C7*F43</f>
        <v>0</v>
      </c>
    </row>
    <row r="111" spans="1:7">
      <c r="A111" s="20"/>
      <c r="B111" s="19"/>
      <c r="C111" s="138" t="str">
        <f>B45</f>
        <v>F. Type Employee Name Here</v>
      </c>
      <c r="D111" s="144"/>
      <c r="E111" s="145"/>
      <c r="F111" s="43">
        <f>F45</f>
        <v>0</v>
      </c>
      <c r="G111" s="18">
        <f>PRODUCT(G45+G53)*'Fringe Benefits'!C7*F45</f>
        <v>0</v>
      </c>
    </row>
    <row r="112" spans="1:7">
      <c r="A112" s="20"/>
      <c r="B112" s="150" t="s">
        <v>23</v>
      </c>
      <c r="C112" s="150"/>
      <c r="D112" s="150"/>
      <c r="E112" s="151"/>
      <c r="F112" s="17"/>
      <c r="G112" s="18"/>
    </row>
    <row r="113" spans="1:7">
      <c r="A113" s="20"/>
      <c r="B113" s="19"/>
      <c r="C113" s="138" t="str">
        <f>B35</f>
        <v>A. Type Employee Name Here</v>
      </c>
      <c r="D113" s="144"/>
      <c r="E113" s="145"/>
      <c r="F113" s="43">
        <f>F35</f>
        <v>0</v>
      </c>
      <c r="G113" s="18">
        <f>PRODUCT(G35+G48)*'Fringe Benefits'!C8*F35</f>
        <v>0</v>
      </c>
    </row>
    <row r="114" spans="1:7">
      <c r="A114" s="20"/>
      <c r="B114" s="19"/>
      <c r="C114" s="138" t="str">
        <f>B37</f>
        <v>B. Type Employee Name Here</v>
      </c>
      <c r="D114" s="144"/>
      <c r="E114" s="145"/>
      <c r="F114" s="43">
        <f>F37</f>
        <v>0</v>
      </c>
      <c r="G114" s="18">
        <f>PRODUCT(G37+G49)*'Fringe Benefits'!C8*F37</f>
        <v>0</v>
      </c>
    </row>
    <row r="115" spans="1:7">
      <c r="A115" s="20"/>
      <c r="B115" s="19"/>
      <c r="C115" s="138" t="str">
        <f>B39</f>
        <v>C. Type Employee Name Here</v>
      </c>
      <c r="D115" s="144"/>
      <c r="E115" s="145"/>
      <c r="F115" s="43">
        <f>F39</f>
        <v>0</v>
      </c>
      <c r="G115" s="18">
        <f>PRODUCT(G39+G50)*'Fringe Benefits'!C8*F39</f>
        <v>0</v>
      </c>
    </row>
    <row r="116" spans="1:7">
      <c r="A116" s="20"/>
      <c r="B116" s="19"/>
      <c r="C116" s="159" t="str">
        <f>B41</f>
        <v>D. Type Employee Name Here</v>
      </c>
      <c r="D116" s="160"/>
      <c r="E116" s="161"/>
      <c r="F116" s="44">
        <f>F41</f>
        <v>0</v>
      </c>
      <c r="G116" s="29">
        <f>PRODUCT(G41+G51)*'Fringe Benefits'!C8*F41</f>
        <v>0</v>
      </c>
    </row>
    <row r="117" spans="1:7">
      <c r="A117" s="20"/>
      <c r="B117" s="19"/>
      <c r="C117" s="138" t="str">
        <f>B43</f>
        <v>E. Type Employee Name Here</v>
      </c>
      <c r="D117" s="144"/>
      <c r="E117" s="145"/>
      <c r="F117" s="43">
        <f>F43</f>
        <v>0</v>
      </c>
      <c r="G117" s="18">
        <f>PRODUCT(G43+G52)*'Fringe Benefits'!C8*F43</f>
        <v>0</v>
      </c>
    </row>
    <row r="118" spans="1:7">
      <c r="A118" s="20"/>
      <c r="B118" s="19"/>
      <c r="C118" s="138" t="str">
        <f>B45</f>
        <v>F. Type Employee Name Here</v>
      </c>
      <c r="D118" s="144"/>
      <c r="E118" s="145"/>
      <c r="F118" s="43">
        <f>F45</f>
        <v>0</v>
      </c>
      <c r="G118" s="18">
        <f>PRODUCT(G45+G53)*'Fringe Benefits'!C8*F45</f>
        <v>0</v>
      </c>
    </row>
    <row r="119" spans="1:7">
      <c r="A119" s="20"/>
      <c r="B119" s="158" t="s">
        <v>24</v>
      </c>
      <c r="C119" s="150"/>
      <c r="D119" s="150"/>
      <c r="E119" s="151"/>
      <c r="F119" s="17"/>
      <c r="G119" s="18"/>
    </row>
    <row r="120" spans="1:7">
      <c r="A120" s="20"/>
      <c r="B120" s="19"/>
      <c r="C120" s="138" t="str">
        <f>B35</f>
        <v>A. Type Employee Name Here</v>
      </c>
      <c r="D120" s="144"/>
      <c r="E120" s="145"/>
      <c r="F120" s="43">
        <f>F35</f>
        <v>0</v>
      </c>
      <c r="G120" s="18">
        <f>IF(OR(B71="X", B72="X", B73="X"),'Fringe Benefits'!C13*F35,0)</f>
        <v>0</v>
      </c>
    </row>
    <row r="121" spans="1:7">
      <c r="A121" s="20"/>
      <c r="B121" s="19"/>
      <c r="C121" s="138" t="str">
        <f>B37</f>
        <v>B. Type Employee Name Here</v>
      </c>
      <c r="D121" s="144"/>
      <c r="E121" s="145"/>
      <c r="F121" s="43">
        <f>F37</f>
        <v>0</v>
      </c>
      <c r="G121" s="18">
        <f>IF(OR(B77="X", B78="X", B79="X"),'Fringe Benefits'!C13*F37,0)</f>
        <v>0</v>
      </c>
    </row>
    <row r="122" spans="1:7">
      <c r="A122" s="20"/>
      <c r="B122" s="19"/>
      <c r="C122" s="138" t="str">
        <f>B39</f>
        <v>C. Type Employee Name Here</v>
      </c>
      <c r="D122" s="144"/>
      <c r="E122" s="145"/>
      <c r="F122" s="43">
        <f>F39</f>
        <v>0</v>
      </c>
      <c r="G122" s="18">
        <f>IF(OR(B83="X", B84="X", B85="X"),'Fringe Benefits'!C13*F39,0)</f>
        <v>0</v>
      </c>
    </row>
    <row r="123" spans="1:7">
      <c r="A123" s="20"/>
      <c r="B123" s="19"/>
      <c r="C123" s="159" t="str">
        <f>B41</f>
        <v>D. Type Employee Name Here</v>
      </c>
      <c r="D123" s="160"/>
      <c r="E123" s="161"/>
      <c r="F123" s="44">
        <f>F41</f>
        <v>0</v>
      </c>
      <c r="G123" s="29">
        <f>IF(OR(B89="X", B90="X", B91="X"),'Fringe Benefits'!C13*F41,0)</f>
        <v>0</v>
      </c>
    </row>
    <row r="124" spans="1:7">
      <c r="A124" s="129"/>
      <c r="B124" s="19"/>
      <c r="C124" s="138" t="str">
        <f>B43</f>
        <v>E. Type Employee Name Here</v>
      </c>
      <c r="D124" s="144"/>
      <c r="E124" s="145"/>
      <c r="F124" s="43">
        <f>F43</f>
        <v>0</v>
      </c>
      <c r="G124" s="18">
        <f>IF(OR(B95="X", B96="X", B97="X"),'Fringe Benefits'!C13*F43,0)</f>
        <v>0</v>
      </c>
    </row>
    <row r="125" spans="1:7" ht="13.5" thickBot="1">
      <c r="A125" s="129"/>
      <c r="B125" s="19"/>
      <c r="C125" s="138" t="str">
        <f>B45</f>
        <v>F. Type Employee Name Here</v>
      </c>
      <c r="D125" s="144"/>
      <c r="E125" s="145"/>
      <c r="F125" s="43">
        <f>F45</f>
        <v>0</v>
      </c>
      <c r="G125" s="18">
        <f>IF(OR(B101="X", B102="X", B103="X"),'Fringe Benefits'!C13*F45,0)</f>
        <v>0</v>
      </c>
    </row>
    <row r="126" spans="1:7" ht="13.5" thickBot="1">
      <c r="A126" s="101" t="s">
        <v>42</v>
      </c>
      <c r="B126" s="164" t="s">
        <v>43</v>
      </c>
      <c r="C126" s="165"/>
      <c r="D126" s="165"/>
      <c r="E126" s="166"/>
      <c r="F126" s="102"/>
      <c r="G126" s="103"/>
    </row>
    <row r="127" spans="1:7">
      <c r="A127" s="20"/>
      <c r="B127" s="162" t="s">
        <v>10</v>
      </c>
      <c r="C127" s="163"/>
      <c r="D127" s="163"/>
      <c r="E127" s="98" t="s">
        <v>11</v>
      </c>
      <c r="F127" s="99">
        <v>0</v>
      </c>
      <c r="G127" s="100">
        <v>0</v>
      </c>
    </row>
    <row r="128" spans="1:7">
      <c r="A128" s="20"/>
      <c r="B128" s="142" t="s">
        <v>27</v>
      </c>
      <c r="C128" s="143"/>
      <c r="D128" s="143"/>
      <c r="E128" s="6" t="s">
        <v>11</v>
      </c>
      <c r="F128" s="41">
        <v>0</v>
      </c>
      <c r="G128" s="7">
        <v>0</v>
      </c>
    </row>
    <row r="129" spans="1:9">
      <c r="A129" s="20"/>
      <c r="B129" s="149" t="s">
        <v>44</v>
      </c>
      <c r="C129" s="150"/>
      <c r="D129" s="150"/>
      <c r="E129" s="151"/>
      <c r="F129" s="17"/>
      <c r="G129" s="18"/>
    </row>
    <row r="130" spans="1:9">
      <c r="A130" s="20"/>
      <c r="B130" s="138" t="str">
        <f>B127</f>
        <v>A. Type Employee Name Here</v>
      </c>
      <c r="C130" s="144"/>
      <c r="D130" s="144"/>
      <c r="E130" s="145"/>
      <c r="F130" s="43">
        <f>F127</f>
        <v>0</v>
      </c>
      <c r="G130" s="18">
        <f>PRODUCT(G127*'Fringe Benefits'!C5*F127)</f>
        <v>0</v>
      </c>
    </row>
    <row r="131" spans="1:9">
      <c r="A131" s="20"/>
      <c r="B131" s="138" t="str">
        <f>B128</f>
        <v>B. Type Employee Name Here</v>
      </c>
      <c r="C131" s="144"/>
      <c r="D131" s="144"/>
      <c r="E131" s="145"/>
      <c r="F131" s="43">
        <f>F128</f>
        <v>0</v>
      </c>
      <c r="G131" s="18">
        <f>PRODUCT(G128*'Fringe Benefits'!C5*F128)</f>
        <v>0</v>
      </c>
    </row>
    <row r="132" spans="1:9">
      <c r="A132" s="20"/>
      <c r="B132" s="149" t="s">
        <v>45</v>
      </c>
      <c r="C132" s="150"/>
      <c r="D132" s="150"/>
      <c r="E132" s="151"/>
      <c r="F132" s="17"/>
      <c r="G132" s="18"/>
    </row>
    <row r="133" spans="1:9">
      <c r="A133" s="20"/>
      <c r="B133" s="138" t="str">
        <f>B130</f>
        <v>A. Type Employee Name Here</v>
      </c>
      <c r="C133" s="144"/>
      <c r="D133" s="144"/>
      <c r="E133" s="145"/>
      <c r="F133" s="43">
        <f>F127</f>
        <v>0</v>
      </c>
      <c r="G133" s="18">
        <f>PRODUCT(G127*'Fringe Benefits'!C6*F127)</f>
        <v>0</v>
      </c>
    </row>
    <row r="134" spans="1:9">
      <c r="A134" s="20"/>
      <c r="B134" s="138" t="str">
        <f>B131</f>
        <v>B. Type Employee Name Here</v>
      </c>
      <c r="C134" s="144"/>
      <c r="D134" s="144"/>
      <c r="E134" s="145"/>
      <c r="F134" s="43">
        <f>F128</f>
        <v>0</v>
      </c>
      <c r="G134" s="18">
        <f>PRODUCT(G128*'Fringe Benefits'!C6*F128)</f>
        <v>0</v>
      </c>
    </row>
    <row r="135" spans="1:9">
      <c r="A135" s="20"/>
      <c r="B135" s="146" t="s">
        <v>22</v>
      </c>
      <c r="C135" s="150"/>
      <c r="D135" s="150"/>
      <c r="E135" s="151"/>
      <c r="F135" s="17"/>
      <c r="G135" s="18"/>
    </row>
    <row r="136" spans="1:9">
      <c r="A136" s="20"/>
      <c r="B136" s="138" t="str">
        <f>B127</f>
        <v>A. Type Employee Name Here</v>
      </c>
      <c r="C136" s="144"/>
      <c r="D136" s="144"/>
      <c r="E136" s="145"/>
      <c r="F136" s="43">
        <f>F127</f>
        <v>0</v>
      </c>
      <c r="G136" s="18">
        <f>PRODUCT(G127*'Fringe Benefits'!C7*F127)</f>
        <v>0</v>
      </c>
    </row>
    <row r="137" spans="1:9" ht="13.5" thickBot="1">
      <c r="A137" s="20"/>
      <c r="B137" s="138" t="str">
        <f>B128</f>
        <v>B. Type Employee Name Here</v>
      </c>
      <c r="C137" s="144"/>
      <c r="D137" s="144"/>
      <c r="E137" s="145"/>
      <c r="F137" s="43">
        <f>F128</f>
        <v>0</v>
      </c>
      <c r="G137" s="18">
        <f>PRODUCT(G128*'Fringe Benefits'!C7*F128)</f>
        <v>0</v>
      </c>
    </row>
    <row r="138" spans="1:9" ht="13.5" thickBot="1">
      <c r="A138" s="101" t="s">
        <v>46</v>
      </c>
      <c r="B138" s="164" t="s">
        <v>47</v>
      </c>
      <c r="C138" s="165"/>
      <c r="D138" s="165"/>
      <c r="E138" s="166"/>
      <c r="F138" s="102"/>
      <c r="G138" s="103"/>
    </row>
    <row r="139" spans="1:9">
      <c r="A139" s="20"/>
      <c r="B139" s="162" t="s">
        <v>10</v>
      </c>
      <c r="C139" s="163"/>
      <c r="D139" s="163"/>
      <c r="E139" s="98" t="s">
        <v>11</v>
      </c>
      <c r="F139" s="99">
        <v>0</v>
      </c>
      <c r="G139" s="100">
        <v>0</v>
      </c>
    </row>
    <row r="140" spans="1:9">
      <c r="A140" s="20"/>
      <c r="B140" s="142" t="s">
        <v>27</v>
      </c>
      <c r="C140" s="143"/>
      <c r="D140" s="143"/>
      <c r="E140" s="6" t="s">
        <v>11</v>
      </c>
      <c r="F140" s="41">
        <v>0</v>
      </c>
      <c r="G140" s="58">
        <v>0</v>
      </c>
    </row>
    <row r="141" spans="1:9">
      <c r="A141" s="20"/>
      <c r="B141" s="142" t="s">
        <v>28</v>
      </c>
      <c r="C141" s="143"/>
      <c r="D141" s="143"/>
      <c r="E141" s="6" t="s">
        <v>11</v>
      </c>
      <c r="F141" s="41">
        <v>0</v>
      </c>
      <c r="G141" s="7">
        <v>0</v>
      </c>
    </row>
    <row r="142" spans="1:9">
      <c r="A142" s="20"/>
      <c r="B142" s="142" t="s">
        <v>29</v>
      </c>
      <c r="C142" s="143"/>
      <c r="D142" s="143"/>
      <c r="E142" s="6" t="s">
        <v>11</v>
      </c>
      <c r="F142" s="41">
        <v>0</v>
      </c>
      <c r="G142" s="7">
        <v>0</v>
      </c>
    </row>
    <row r="143" spans="1:9">
      <c r="A143" s="20"/>
      <c r="B143" s="142" t="s">
        <v>30</v>
      </c>
      <c r="C143" s="143"/>
      <c r="D143" s="143"/>
      <c r="E143" s="6" t="s">
        <v>11</v>
      </c>
      <c r="F143" s="41">
        <v>0</v>
      </c>
      <c r="G143" s="7">
        <v>0</v>
      </c>
    </row>
    <row r="144" spans="1:9">
      <c r="A144" s="20"/>
      <c r="B144" s="142" t="s">
        <v>31</v>
      </c>
      <c r="C144" s="143"/>
      <c r="D144" s="143"/>
      <c r="E144" s="6" t="s">
        <v>11</v>
      </c>
      <c r="F144" s="41">
        <v>0</v>
      </c>
      <c r="G144" s="7">
        <v>0</v>
      </c>
      <c r="I144" s="54"/>
    </row>
    <row r="145" spans="1:9">
      <c r="A145" s="20"/>
      <c r="B145" s="142" t="s">
        <v>48</v>
      </c>
      <c r="C145" s="143"/>
      <c r="D145" s="143"/>
      <c r="E145" s="6" t="s">
        <v>11</v>
      </c>
      <c r="F145" s="41">
        <v>0</v>
      </c>
      <c r="G145" s="7">
        <v>0</v>
      </c>
      <c r="H145" s="69"/>
      <c r="I145" s="54"/>
    </row>
    <row r="146" spans="1:9">
      <c r="A146" s="20"/>
      <c r="B146" s="149" t="s">
        <v>49</v>
      </c>
      <c r="C146" s="150"/>
      <c r="D146" s="150"/>
      <c r="E146" s="151"/>
      <c r="F146" s="17"/>
      <c r="G146" s="18"/>
      <c r="H146" s="68"/>
    </row>
    <row r="147" spans="1:9">
      <c r="A147" s="20"/>
      <c r="B147" s="138" t="str">
        <f t="shared" ref="B147:B161" si="0">B139</f>
        <v>A. Type Employee Name Here</v>
      </c>
      <c r="C147" s="144"/>
      <c r="D147" s="144"/>
      <c r="E147" s="145"/>
      <c r="F147" s="43">
        <f t="shared" ref="F147:F161" si="1">F139</f>
        <v>0</v>
      </c>
      <c r="G147" s="18">
        <v>0</v>
      </c>
    </row>
    <row r="148" spans="1:9">
      <c r="A148" s="20"/>
      <c r="B148" s="138" t="str">
        <f t="shared" si="0"/>
        <v>B. Type Employee Name Here</v>
      </c>
      <c r="C148" s="144"/>
      <c r="D148" s="144"/>
      <c r="E148" s="145"/>
      <c r="F148" s="43">
        <f t="shared" si="1"/>
        <v>0</v>
      </c>
      <c r="G148" s="18">
        <f>PRODUCT(G140*'Fringe Benefits'!C5*F140)</f>
        <v>0</v>
      </c>
    </row>
    <row r="149" spans="1:9">
      <c r="A149" s="20"/>
      <c r="B149" s="138" t="str">
        <f t="shared" si="0"/>
        <v>C. Type Employee Name Here</v>
      </c>
      <c r="C149" s="144"/>
      <c r="D149" s="144"/>
      <c r="E149" s="145"/>
      <c r="F149" s="43">
        <f t="shared" si="1"/>
        <v>0</v>
      </c>
      <c r="G149" s="18">
        <f>PRODUCT(G141*'Fringe Benefits'!C5*F141)</f>
        <v>0</v>
      </c>
    </row>
    <row r="150" spans="1:9">
      <c r="A150" s="20"/>
      <c r="B150" s="138" t="str">
        <f t="shared" si="0"/>
        <v>D. Type Employee Name Here</v>
      </c>
      <c r="C150" s="144"/>
      <c r="D150" s="144"/>
      <c r="E150" s="145"/>
      <c r="F150" s="43">
        <f t="shared" si="1"/>
        <v>0</v>
      </c>
      <c r="G150" s="18">
        <f>PRODUCT(G142*'Fringe Benefits'!C5*F142)</f>
        <v>0</v>
      </c>
    </row>
    <row r="151" spans="1:9">
      <c r="A151" s="20"/>
      <c r="B151" s="138" t="str">
        <f t="shared" si="0"/>
        <v>E. Type Employee Name Here</v>
      </c>
      <c r="C151" s="144"/>
      <c r="D151" s="144"/>
      <c r="E151" s="145"/>
      <c r="F151" s="43">
        <f t="shared" si="1"/>
        <v>0</v>
      </c>
      <c r="G151" s="18">
        <f>PRODUCT(G143*'Fringe Benefits'!C5*F143)</f>
        <v>0</v>
      </c>
    </row>
    <row r="152" spans="1:9">
      <c r="A152" s="20"/>
      <c r="B152" s="138" t="str">
        <f t="shared" si="0"/>
        <v>F. Type Employee Name Here</v>
      </c>
      <c r="C152" s="144"/>
      <c r="D152" s="144"/>
      <c r="E152" s="145"/>
      <c r="F152" s="43">
        <f t="shared" si="1"/>
        <v>0</v>
      </c>
      <c r="G152" s="18">
        <f>PRODUCT(G144*'Fringe Benefits'!C5*F144)</f>
        <v>0</v>
      </c>
      <c r="I152" s="54"/>
    </row>
    <row r="153" spans="1:9">
      <c r="A153" s="20"/>
      <c r="B153" s="138" t="str">
        <f t="shared" si="0"/>
        <v>G. Type Employee Name Here</v>
      </c>
      <c r="C153" s="144"/>
      <c r="D153" s="144"/>
      <c r="E153" s="145"/>
      <c r="F153" s="43">
        <f t="shared" si="1"/>
        <v>0</v>
      </c>
      <c r="G153" s="18">
        <f>PRODUCT(G145*'Fringe Benefits'!C5*F145)</f>
        <v>0</v>
      </c>
      <c r="H153" s="69"/>
      <c r="I153" s="54"/>
    </row>
    <row r="154" spans="1:9">
      <c r="A154" s="20"/>
      <c r="B154" s="149" t="s">
        <v>50</v>
      </c>
      <c r="C154" s="150"/>
      <c r="D154" s="150"/>
      <c r="E154" s="151"/>
      <c r="F154" s="17"/>
      <c r="G154" s="18"/>
      <c r="H154" s="68"/>
    </row>
    <row r="155" spans="1:9">
      <c r="A155" s="20"/>
      <c r="B155" s="138" t="str">
        <f t="shared" si="0"/>
        <v>A. Type Employee Name Here</v>
      </c>
      <c r="C155" s="144"/>
      <c r="D155" s="144"/>
      <c r="E155" s="145"/>
      <c r="F155" s="43">
        <f t="shared" si="1"/>
        <v>0</v>
      </c>
      <c r="G155" s="18">
        <v>0</v>
      </c>
    </row>
    <row r="156" spans="1:9">
      <c r="A156" s="20"/>
      <c r="B156" s="138" t="str">
        <f t="shared" si="0"/>
        <v>B. Type Employee Name Here</v>
      </c>
      <c r="C156" s="144"/>
      <c r="D156" s="144"/>
      <c r="E156" s="145"/>
      <c r="F156" s="43">
        <f t="shared" si="1"/>
        <v>0</v>
      </c>
      <c r="G156" s="18">
        <f>PRODUCT(G140*'Fringe Benefits'!C6*F140)</f>
        <v>0</v>
      </c>
    </row>
    <row r="157" spans="1:9">
      <c r="A157" s="20"/>
      <c r="B157" s="138" t="str">
        <f t="shared" si="0"/>
        <v>C. Type Employee Name Here</v>
      </c>
      <c r="C157" s="144"/>
      <c r="D157" s="144"/>
      <c r="E157" s="145"/>
      <c r="F157" s="43">
        <f t="shared" si="1"/>
        <v>0</v>
      </c>
      <c r="G157" s="18">
        <f>PRODUCT(G141*'Fringe Benefits'!C6*F141)</f>
        <v>0</v>
      </c>
    </row>
    <row r="158" spans="1:9">
      <c r="A158" s="20"/>
      <c r="B158" s="138" t="str">
        <f t="shared" si="0"/>
        <v>D. Type Employee Name Here</v>
      </c>
      <c r="C158" s="144"/>
      <c r="D158" s="144"/>
      <c r="E158" s="145"/>
      <c r="F158" s="43">
        <f t="shared" si="1"/>
        <v>0</v>
      </c>
      <c r="G158" s="18">
        <f>PRODUCT(G142*'Fringe Benefits'!C6*F142)</f>
        <v>0</v>
      </c>
    </row>
    <row r="159" spans="1:9">
      <c r="A159" s="20"/>
      <c r="B159" s="138" t="str">
        <f t="shared" si="0"/>
        <v>E. Type Employee Name Here</v>
      </c>
      <c r="C159" s="144"/>
      <c r="D159" s="144"/>
      <c r="E159" s="145"/>
      <c r="F159" s="43">
        <f t="shared" si="1"/>
        <v>0</v>
      </c>
      <c r="G159" s="18">
        <f>PRODUCT(G143*'Fringe Benefits'!C6*F143)</f>
        <v>0</v>
      </c>
    </row>
    <row r="160" spans="1:9">
      <c r="A160" s="20"/>
      <c r="B160" s="138" t="str">
        <f t="shared" si="0"/>
        <v>F. Type Employee Name Here</v>
      </c>
      <c r="C160" s="144"/>
      <c r="D160" s="144"/>
      <c r="E160" s="145"/>
      <c r="F160" s="43">
        <f t="shared" si="1"/>
        <v>0</v>
      </c>
      <c r="G160" s="18">
        <f>PRODUCT(G144*'Fringe Benefits'!C6*F144)</f>
        <v>0</v>
      </c>
    </row>
    <row r="161" spans="1:7">
      <c r="A161" s="20"/>
      <c r="B161" s="138" t="str">
        <f t="shared" si="0"/>
        <v>G. Type Employee Name Here</v>
      </c>
      <c r="C161" s="144"/>
      <c r="D161" s="144"/>
      <c r="E161" s="145"/>
      <c r="F161" s="43">
        <f t="shared" si="1"/>
        <v>0</v>
      </c>
      <c r="G161" s="18">
        <f>PRODUCT(G145*'Fringe Benefits'!C6*F145)</f>
        <v>0</v>
      </c>
    </row>
    <row r="162" spans="1:7">
      <c r="A162" s="20"/>
      <c r="B162" s="146" t="s">
        <v>22</v>
      </c>
      <c r="C162" s="150"/>
      <c r="D162" s="150"/>
      <c r="E162" s="151"/>
      <c r="F162" s="17"/>
      <c r="G162" s="18"/>
    </row>
    <row r="163" spans="1:7">
      <c r="A163" s="20"/>
      <c r="B163" s="138" t="str">
        <f t="shared" ref="B163:B169" si="2">B139</f>
        <v>A. Type Employee Name Here</v>
      </c>
      <c r="C163" s="144"/>
      <c r="D163" s="144"/>
      <c r="E163" s="145"/>
      <c r="F163" s="43">
        <f t="shared" ref="F163:F169" si="3">F139</f>
        <v>0</v>
      </c>
      <c r="G163" s="18">
        <f>PRODUCT(G139*'Fringe Benefits'!C7*F139)</f>
        <v>0</v>
      </c>
    </row>
    <row r="164" spans="1:7">
      <c r="A164" s="20"/>
      <c r="B164" s="138" t="str">
        <f t="shared" si="2"/>
        <v>B. Type Employee Name Here</v>
      </c>
      <c r="C164" s="144"/>
      <c r="D164" s="144"/>
      <c r="E164" s="145"/>
      <c r="F164" s="43">
        <f t="shared" si="3"/>
        <v>0</v>
      </c>
      <c r="G164" s="18">
        <f>PRODUCT(G140*'Fringe Benefits'!C7*F140)</f>
        <v>0</v>
      </c>
    </row>
    <row r="165" spans="1:7">
      <c r="A165" s="20"/>
      <c r="B165" s="138" t="str">
        <f t="shared" si="2"/>
        <v>C. Type Employee Name Here</v>
      </c>
      <c r="C165" s="144"/>
      <c r="D165" s="144"/>
      <c r="E165" s="145"/>
      <c r="F165" s="43">
        <f t="shared" si="3"/>
        <v>0</v>
      </c>
      <c r="G165" s="18">
        <f>PRODUCT(G141*'Fringe Benefits'!C7*F141)</f>
        <v>0</v>
      </c>
    </row>
    <row r="166" spans="1:7">
      <c r="A166" s="20"/>
      <c r="B166" s="138" t="str">
        <f t="shared" si="2"/>
        <v>D. Type Employee Name Here</v>
      </c>
      <c r="C166" s="144"/>
      <c r="D166" s="144"/>
      <c r="E166" s="145"/>
      <c r="F166" s="43">
        <f t="shared" si="3"/>
        <v>0</v>
      </c>
      <c r="G166" s="18">
        <f>PRODUCT(G142*'Fringe Benefits'!C7*F142)</f>
        <v>0</v>
      </c>
    </row>
    <row r="167" spans="1:7">
      <c r="A167" s="20"/>
      <c r="B167" s="138" t="str">
        <f t="shared" si="2"/>
        <v>E. Type Employee Name Here</v>
      </c>
      <c r="C167" s="144"/>
      <c r="D167" s="144"/>
      <c r="E167" s="145"/>
      <c r="F167" s="43">
        <f t="shared" si="3"/>
        <v>0</v>
      </c>
      <c r="G167" s="18">
        <f>PRODUCT(G143*'Fringe Benefits'!C7*F143)</f>
        <v>0</v>
      </c>
    </row>
    <row r="168" spans="1:7">
      <c r="A168" s="20"/>
      <c r="B168" s="138" t="str">
        <f t="shared" si="2"/>
        <v>F. Type Employee Name Here</v>
      </c>
      <c r="C168" s="144"/>
      <c r="D168" s="144"/>
      <c r="E168" s="145"/>
      <c r="F168" s="43">
        <f t="shared" si="3"/>
        <v>0</v>
      </c>
      <c r="G168" s="18">
        <f>PRODUCT(G144*'Fringe Benefits'!C7*F144)</f>
        <v>0</v>
      </c>
    </row>
    <row r="169" spans="1:7">
      <c r="A169" s="20"/>
      <c r="B169" s="138" t="str">
        <f t="shared" si="2"/>
        <v>G. Type Employee Name Here</v>
      </c>
      <c r="C169" s="144"/>
      <c r="D169" s="144"/>
      <c r="E169" s="145"/>
      <c r="F169" s="43">
        <f t="shared" si="3"/>
        <v>0</v>
      </c>
      <c r="G169" s="18">
        <f>PRODUCT(G145*'Fringe Benefits'!C7*F145)</f>
        <v>0</v>
      </c>
    </row>
    <row r="170" spans="1:7">
      <c r="A170" s="20"/>
      <c r="B170" s="149" t="s">
        <v>51</v>
      </c>
      <c r="C170" s="150"/>
      <c r="D170" s="150"/>
      <c r="E170" s="151"/>
      <c r="F170" s="17"/>
      <c r="G170" s="18"/>
    </row>
    <row r="171" spans="1:7">
      <c r="A171" s="20"/>
      <c r="B171" s="138" t="str">
        <f>B139</f>
        <v>A. Type Employee Name Here</v>
      </c>
      <c r="C171" s="139"/>
      <c r="D171" s="139"/>
      <c r="E171" s="140"/>
      <c r="F171" s="17"/>
      <c r="G171" s="18"/>
    </row>
    <row r="172" spans="1:7">
      <c r="A172" s="20"/>
      <c r="B172" s="93"/>
      <c r="C172" s="149" t="s">
        <v>52</v>
      </c>
      <c r="D172" s="150"/>
      <c r="E172" s="151"/>
      <c r="F172" s="43">
        <f>F139</f>
        <v>0</v>
      </c>
      <c r="G172" s="70">
        <f>IF(B172="X",G139*'Fringe Benefits'!C8, 0)</f>
        <v>0</v>
      </c>
    </row>
    <row r="173" spans="1:7">
      <c r="A173" s="20"/>
      <c r="B173" s="138" t="str">
        <f>B140</f>
        <v>B. Type Employee Name Here</v>
      </c>
      <c r="C173" s="144"/>
      <c r="D173" s="144"/>
      <c r="E173" s="145"/>
      <c r="F173" s="17"/>
      <c r="G173" s="18"/>
    </row>
    <row r="174" spans="1:7">
      <c r="A174" s="20"/>
      <c r="B174" s="93"/>
      <c r="C174" s="149" t="s">
        <v>52</v>
      </c>
      <c r="D174" s="150"/>
      <c r="E174" s="151"/>
      <c r="F174" s="43">
        <f>F140</f>
        <v>0</v>
      </c>
      <c r="G174" s="70">
        <f>IF(B174="X",G140*'Fringe Benefits'!C8, 0)</f>
        <v>0</v>
      </c>
    </row>
    <row r="175" spans="1:7">
      <c r="A175" s="20"/>
      <c r="B175" s="138" t="str">
        <f>B141</f>
        <v>C. Type Employee Name Here</v>
      </c>
      <c r="C175" s="144"/>
      <c r="D175" s="144"/>
      <c r="E175" s="145"/>
      <c r="F175" s="17"/>
      <c r="G175" s="18"/>
    </row>
    <row r="176" spans="1:7">
      <c r="A176" s="20"/>
      <c r="B176" s="93"/>
      <c r="C176" s="149" t="s">
        <v>52</v>
      </c>
      <c r="D176" s="150"/>
      <c r="E176" s="151"/>
      <c r="F176" s="43">
        <f>F141</f>
        <v>0</v>
      </c>
      <c r="G176" s="18">
        <f>IF(B176="X",G141*'Fringe Benefits'!C8, 0)</f>
        <v>0</v>
      </c>
    </row>
    <row r="177" spans="1:10">
      <c r="A177" s="20"/>
      <c r="B177" s="138" t="str">
        <f>B142</f>
        <v>D. Type Employee Name Here</v>
      </c>
      <c r="C177" s="144"/>
      <c r="D177" s="144"/>
      <c r="E177" s="145"/>
      <c r="F177" s="17"/>
      <c r="G177" s="18"/>
    </row>
    <row r="178" spans="1:10">
      <c r="A178" s="20"/>
      <c r="B178" s="96"/>
      <c r="C178" s="149" t="s">
        <v>52</v>
      </c>
      <c r="D178" s="150"/>
      <c r="E178" s="151"/>
      <c r="F178" s="43">
        <f>F142</f>
        <v>0</v>
      </c>
      <c r="G178" s="18">
        <f>IF(B178="X",G142*'Fringe Benefits'!C8, 0)</f>
        <v>0</v>
      </c>
    </row>
    <row r="179" spans="1:10">
      <c r="A179" s="20"/>
      <c r="B179" s="132" t="str">
        <f>B143</f>
        <v>E. Type Employee Name Here</v>
      </c>
      <c r="C179" s="134"/>
      <c r="D179" s="134"/>
      <c r="E179" s="135"/>
      <c r="F179" s="17"/>
      <c r="G179" s="18"/>
    </row>
    <row r="180" spans="1:10">
      <c r="A180" s="20"/>
      <c r="B180" s="96"/>
      <c r="C180" s="149" t="s">
        <v>52</v>
      </c>
      <c r="D180" s="150"/>
      <c r="E180" s="151"/>
      <c r="F180" s="43">
        <f>F143</f>
        <v>0</v>
      </c>
      <c r="G180" s="18">
        <f>IF(B180="X",G143*'Fringe Benefits'!C8, 0)</f>
        <v>0</v>
      </c>
    </row>
    <row r="181" spans="1:10">
      <c r="A181" s="20"/>
      <c r="B181" s="132" t="str">
        <f>B144</f>
        <v>F. Type Employee Name Here</v>
      </c>
      <c r="C181" s="134"/>
      <c r="D181" s="134"/>
      <c r="E181" s="135"/>
      <c r="F181" s="17"/>
      <c r="G181" s="18"/>
    </row>
    <row r="182" spans="1:10" s="9" customFormat="1">
      <c r="A182" s="20"/>
      <c r="B182" s="96"/>
      <c r="C182" s="149" t="s">
        <v>52</v>
      </c>
      <c r="D182" s="150"/>
      <c r="E182" s="151"/>
      <c r="F182" s="43">
        <f>F144</f>
        <v>0</v>
      </c>
      <c r="G182" s="18">
        <f>IF(B182="X",G144*'Fringe Benefits'!C8, 0)</f>
        <v>0</v>
      </c>
    </row>
    <row r="183" spans="1:10" s="9" customFormat="1">
      <c r="A183" s="20"/>
      <c r="B183" s="132" t="str">
        <f>B145</f>
        <v>G. Type Employee Name Here</v>
      </c>
      <c r="C183" s="134"/>
      <c r="D183" s="134"/>
      <c r="E183" s="135"/>
      <c r="F183" s="17"/>
      <c r="G183" s="18"/>
    </row>
    <row r="184" spans="1:10" s="9" customFormat="1">
      <c r="A184" s="20"/>
      <c r="B184" s="96"/>
      <c r="C184" s="149" t="s">
        <v>52</v>
      </c>
      <c r="D184" s="150"/>
      <c r="E184" s="151"/>
      <c r="F184" s="43">
        <f>F145</f>
        <v>0</v>
      </c>
      <c r="G184" s="18">
        <f>IF(B184="X",G145*'Fringe Benefits'!C8, 0)</f>
        <v>0</v>
      </c>
    </row>
    <row r="185" spans="1:10" s="9" customFormat="1" ht="13.5" thickBot="1">
      <c r="A185" s="47"/>
      <c r="B185" s="106"/>
      <c r="C185" s="57"/>
      <c r="D185" s="4"/>
      <c r="E185" s="107"/>
      <c r="F185" s="108"/>
      <c r="G185" s="109"/>
      <c r="I185" s="54"/>
      <c r="J185" s="59"/>
    </row>
    <row r="186" spans="1:10" s="9" customFormat="1" ht="13.5" thickBot="1">
      <c r="A186" s="112" t="s">
        <v>53</v>
      </c>
      <c r="B186" s="197" t="s">
        <v>5</v>
      </c>
      <c r="C186" s="198"/>
      <c r="D186" s="198"/>
      <c r="E186" s="199"/>
      <c r="F186" s="110" t="s">
        <v>53</v>
      </c>
      <c r="G186" s="111" t="s">
        <v>7</v>
      </c>
    </row>
    <row r="187" spans="1:10" s="9" customFormat="1">
      <c r="A187" s="48" t="s">
        <v>54</v>
      </c>
      <c r="B187" s="52" t="s">
        <v>8</v>
      </c>
      <c r="C187" s="53"/>
      <c r="D187" s="53"/>
      <c r="E187" s="200"/>
      <c r="F187" s="201" t="str">
        <f t="shared" ref="F187:F227" si="4">A187</f>
        <v>H285XX</v>
      </c>
      <c r="G187" s="202">
        <f>G14+G16</f>
        <v>0</v>
      </c>
    </row>
    <row r="188" spans="1:10" s="9" customFormat="1">
      <c r="A188" s="48" t="s">
        <v>55</v>
      </c>
      <c r="B188" s="52" t="s">
        <v>25</v>
      </c>
      <c r="C188" s="53"/>
      <c r="D188" s="53"/>
      <c r="E188" s="200"/>
      <c r="F188" s="201" t="str">
        <f t="shared" si="4"/>
        <v>H286XX</v>
      </c>
      <c r="G188" s="202">
        <f>SUM(G36,G38,G40,G42,G48,G49,G50,G51,G44,G46,G52,G53)</f>
        <v>0</v>
      </c>
    </row>
    <row r="189" spans="1:10" s="9" customFormat="1">
      <c r="A189" s="48" t="s">
        <v>56</v>
      </c>
      <c r="B189" s="52" t="s">
        <v>57</v>
      </c>
      <c r="C189" s="53"/>
      <c r="D189" s="53"/>
      <c r="E189" s="200"/>
      <c r="F189" s="201" t="str">
        <f t="shared" si="4"/>
        <v>H290XX</v>
      </c>
      <c r="G189" s="202">
        <f>SUM(G127:G128)</f>
        <v>0</v>
      </c>
    </row>
    <row r="190" spans="1:10" s="9" customFormat="1">
      <c r="A190" s="48" t="s">
        <v>58</v>
      </c>
      <c r="B190" s="52" t="s">
        <v>59</v>
      </c>
      <c r="C190" s="53"/>
      <c r="D190" s="53"/>
      <c r="E190" s="200"/>
      <c r="F190" s="201" t="str">
        <f t="shared" si="4"/>
        <v>H291XX</v>
      </c>
      <c r="G190" s="202">
        <f>SUM(G139:G145)</f>
        <v>0</v>
      </c>
      <c r="I190" s="54"/>
    </row>
    <row r="191" spans="1:10" s="9" customFormat="1">
      <c r="A191" s="48" t="s">
        <v>60</v>
      </c>
      <c r="B191" s="52" t="s">
        <v>61</v>
      </c>
      <c r="C191" s="53"/>
      <c r="D191" s="53"/>
      <c r="E191" s="200"/>
      <c r="F191" s="201" t="str">
        <f t="shared" si="4"/>
        <v>2330XX</v>
      </c>
      <c r="G191" s="202">
        <f>SUM(G18,G55,G56,G57,G58,G130,G131,G147,G148,G149,G150,G151,G152,G153,G59,G60)</f>
        <v>0</v>
      </c>
    </row>
    <row r="192" spans="1:10" s="9" customFormat="1">
      <c r="A192" s="48" t="s">
        <v>62</v>
      </c>
      <c r="B192" s="52" t="s">
        <v>63</v>
      </c>
      <c r="C192" s="53"/>
      <c r="D192" s="53"/>
      <c r="E192" s="200"/>
      <c r="F192" s="201" t="str">
        <f t="shared" si="4"/>
        <v>2331XX</v>
      </c>
      <c r="G192" s="202">
        <f>SUM(G20,G62,G63,G64,G65,G133,G134,G155,G156,G157,G158,G159,G160,G161,G66,G67)</f>
        <v>0</v>
      </c>
    </row>
    <row r="193" spans="1:9" s="9" customFormat="1">
      <c r="A193" s="48" t="s">
        <v>64</v>
      </c>
      <c r="B193" s="52" t="s">
        <v>65</v>
      </c>
      <c r="C193" s="53"/>
      <c r="D193" s="53"/>
      <c r="E193" s="200"/>
      <c r="F193" s="201" t="str">
        <f t="shared" si="4"/>
        <v>H109XX</v>
      </c>
      <c r="G193" s="202">
        <f>SUM(G24,G25,G26,G27,G71,G72,G73,G74,G77,G78,G79,G80,G83,G84,G85,G86,G89,G90,G91,G92,G95,G96,G97,G98,G101,G102,G103,G104)</f>
        <v>0</v>
      </c>
    </row>
    <row r="194" spans="1:9" s="9" customFormat="1">
      <c r="A194" s="48" t="s">
        <v>66</v>
      </c>
      <c r="B194" s="52" t="s">
        <v>67</v>
      </c>
      <c r="C194" s="53"/>
      <c r="D194" s="53"/>
      <c r="E194" s="200"/>
      <c r="F194" s="201" t="str">
        <f t="shared" si="4"/>
        <v>H111XX</v>
      </c>
      <c r="G194" s="202">
        <f>SUM(G29,G106,G107,G108,G109,G136,G137,G163,G164,G165,G166,G167,G168,G169,G110,G111)</f>
        <v>0</v>
      </c>
      <c r="I194" s="54"/>
    </row>
    <row r="195" spans="1:9">
      <c r="A195" s="48" t="s">
        <v>68</v>
      </c>
      <c r="B195" s="52" t="s">
        <v>69</v>
      </c>
      <c r="C195" s="53"/>
      <c r="D195" s="53"/>
      <c r="E195" s="200"/>
      <c r="F195" s="201" t="str">
        <f t="shared" si="4"/>
        <v>H113XX</v>
      </c>
      <c r="G195" s="202">
        <f>SUM(G31,G113,G114,G115,G116,G172,G174,G176,G178,G180,G182,G184,G117,G118)</f>
        <v>0</v>
      </c>
    </row>
    <row r="196" spans="1:9">
      <c r="A196" s="48" t="s">
        <v>70</v>
      </c>
      <c r="B196" s="52" t="s">
        <v>71</v>
      </c>
      <c r="C196" s="53"/>
      <c r="D196" s="53"/>
      <c r="E196" s="53"/>
      <c r="F196" s="203" t="str">
        <f t="shared" si="4"/>
        <v>H114XX</v>
      </c>
      <c r="G196" s="204">
        <f>SUM(G33, G120, G121, G122, G123,G124,G125)</f>
        <v>0</v>
      </c>
    </row>
    <row r="197" spans="1:9">
      <c r="A197" s="48"/>
      <c r="B197" s="192" t="s">
        <v>72</v>
      </c>
      <c r="C197" s="147"/>
      <c r="D197" s="147"/>
      <c r="E197" s="147"/>
      <c r="F197" s="148"/>
      <c r="G197" s="46">
        <f>SUM(G187:G196)</f>
        <v>0</v>
      </c>
    </row>
    <row r="198" spans="1:9">
      <c r="A198" s="49" t="s">
        <v>73</v>
      </c>
      <c r="B198" s="149" t="s">
        <v>74</v>
      </c>
      <c r="C198" s="147"/>
      <c r="D198" s="147"/>
      <c r="E198" s="148"/>
      <c r="F198" s="35" t="str">
        <f t="shared" si="4"/>
        <v>* H116XX</v>
      </c>
      <c r="G198" s="7">
        <v>0</v>
      </c>
    </row>
    <row r="199" spans="1:9">
      <c r="A199" s="49" t="s">
        <v>75</v>
      </c>
      <c r="B199" s="149" t="s">
        <v>76</v>
      </c>
      <c r="C199" s="147"/>
      <c r="D199" s="147"/>
      <c r="E199" s="148"/>
      <c r="F199" s="35" t="str">
        <f t="shared" si="4"/>
        <v># H117XX</v>
      </c>
      <c r="G199" s="7">
        <v>0</v>
      </c>
    </row>
    <row r="200" spans="1:9">
      <c r="A200" s="49" t="s">
        <v>77</v>
      </c>
      <c r="B200" s="149" t="s">
        <v>78</v>
      </c>
      <c r="C200" s="147"/>
      <c r="D200" s="147"/>
      <c r="E200" s="148"/>
      <c r="F200" s="35" t="str">
        <f t="shared" si="4"/>
        <v># H118XX</v>
      </c>
      <c r="G200" s="7">
        <v>0</v>
      </c>
    </row>
    <row r="201" spans="1:9">
      <c r="A201" s="49" t="s">
        <v>79</v>
      </c>
      <c r="B201" s="149" t="s">
        <v>80</v>
      </c>
      <c r="C201" s="147"/>
      <c r="D201" s="147"/>
      <c r="E201" s="148"/>
      <c r="F201" s="35" t="str">
        <f t="shared" si="4"/>
        <v>H123XX</v>
      </c>
      <c r="G201" s="58">
        <v>0</v>
      </c>
    </row>
    <row r="202" spans="1:9">
      <c r="A202" s="49" t="s">
        <v>81</v>
      </c>
      <c r="B202" s="149" t="s">
        <v>82</v>
      </c>
      <c r="C202" s="147"/>
      <c r="D202" s="147"/>
      <c r="E202" s="148"/>
      <c r="F202" s="35" t="str">
        <f t="shared" si="4"/>
        <v>H127XX</v>
      </c>
      <c r="G202" s="58">
        <v>0</v>
      </c>
    </row>
    <row r="203" spans="1:9">
      <c r="A203" s="49" t="s">
        <v>83</v>
      </c>
      <c r="B203" s="146" t="s">
        <v>84</v>
      </c>
      <c r="C203" s="147"/>
      <c r="D203" s="147"/>
      <c r="E203" s="148"/>
      <c r="F203" s="35" t="str">
        <f t="shared" si="4"/>
        <v>H132XX</v>
      </c>
      <c r="G203" s="7">
        <v>0</v>
      </c>
    </row>
    <row r="204" spans="1:9">
      <c r="A204" s="49" t="s">
        <v>85</v>
      </c>
      <c r="B204" s="149" t="s">
        <v>86</v>
      </c>
      <c r="C204" s="147"/>
      <c r="D204" s="147"/>
      <c r="E204" s="148"/>
      <c r="F204" s="35" t="str">
        <f t="shared" si="4"/>
        <v>H140XX</v>
      </c>
      <c r="G204" s="7">
        <v>0</v>
      </c>
    </row>
    <row r="205" spans="1:9">
      <c r="A205" s="49" t="s">
        <v>87</v>
      </c>
      <c r="B205" s="149" t="s">
        <v>88</v>
      </c>
      <c r="C205" s="147"/>
      <c r="D205" s="147"/>
      <c r="E205" s="148"/>
      <c r="F205" s="35" t="str">
        <f t="shared" ref="F205" si="5">A205</f>
        <v>H141XX</v>
      </c>
      <c r="G205" s="7">
        <v>0</v>
      </c>
    </row>
    <row r="206" spans="1:9">
      <c r="A206" s="49" t="s">
        <v>89</v>
      </c>
      <c r="B206" s="149" t="s">
        <v>90</v>
      </c>
      <c r="C206" s="147"/>
      <c r="D206" s="147"/>
      <c r="E206" s="148"/>
      <c r="F206" s="35" t="str">
        <f t="shared" si="4"/>
        <v>H142XX</v>
      </c>
      <c r="G206" s="7">
        <v>0</v>
      </c>
    </row>
    <row r="207" spans="1:9">
      <c r="A207" s="49" t="s">
        <v>91</v>
      </c>
      <c r="B207" s="146" t="s">
        <v>92</v>
      </c>
      <c r="C207" s="147"/>
      <c r="D207" s="147"/>
      <c r="E207" s="148"/>
      <c r="F207" s="35" t="str">
        <f t="shared" si="4"/>
        <v>* H148XX</v>
      </c>
      <c r="G207" s="58">
        <v>0</v>
      </c>
    </row>
    <row r="208" spans="1:9">
      <c r="A208" s="49" t="s">
        <v>93</v>
      </c>
      <c r="B208" s="149" t="s">
        <v>94</v>
      </c>
      <c r="C208" s="147"/>
      <c r="D208" s="147"/>
      <c r="E208" s="148"/>
      <c r="F208" s="35" t="str">
        <f t="shared" si="4"/>
        <v>H149XX</v>
      </c>
      <c r="G208" s="7">
        <v>0</v>
      </c>
    </row>
    <row r="209" spans="1:7">
      <c r="A209" s="49" t="s">
        <v>95</v>
      </c>
      <c r="B209" s="149" t="s">
        <v>96</v>
      </c>
      <c r="C209" s="158"/>
      <c r="D209" s="158"/>
      <c r="E209" s="158"/>
      <c r="F209" s="72" t="str">
        <f t="shared" si="4"/>
        <v>H150XX</v>
      </c>
      <c r="G209" s="7">
        <v>0</v>
      </c>
    </row>
    <row r="210" spans="1:7">
      <c r="A210" s="49" t="s">
        <v>97</v>
      </c>
      <c r="B210" s="149" t="s">
        <v>98</v>
      </c>
      <c r="C210" s="147"/>
      <c r="D210" s="147"/>
      <c r="E210" s="148"/>
      <c r="F210" s="35" t="str">
        <f t="shared" si="4"/>
        <v>H156XX</v>
      </c>
      <c r="G210" s="7">
        <v>0</v>
      </c>
    </row>
    <row r="211" spans="1:7">
      <c r="A211" s="49" t="s">
        <v>99</v>
      </c>
      <c r="B211" s="149" t="s">
        <v>100</v>
      </c>
      <c r="C211" s="147"/>
      <c r="D211" s="147"/>
      <c r="E211" s="148"/>
      <c r="F211" s="35" t="str">
        <f t="shared" si="4"/>
        <v>H168XX</v>
      </c>
      <c r="G211" s="7">
        <v>0</v>
      </c>
    </row>
    <row r="212" spans="1:7">
      <c r="A212" s="49" t="s">
        <v>101</v>
      </c>
      <c r="B212" s="149" t="s">
        <v>102</v>
      </c>
      <c r="C212" s="147"/>
      <c r="D212" s="147"/>
      <c r="E212" s="148"/>
      <c r="F212" s="35" t="str">
        <f t="shared" si="4"/>
        <v>H157XX</v>
      </c>
      <c r="G212" s="7">
        <v>0</v>
      </c>
    </row>
    <row r="213" spans="1:7">
      <c r="A213" s="49" t="s">
        <v>103</v>
      </c>
      <c r="B213" s="149" t="s">
        <v>104</v>
      </c>
      <c r="C213" s="147"/>
      <c r="D213" s="147"/>
      <c r="E213" s="148"/>
      <c r="F213" s="35" t="str">
        <f t="shared" si="4"/>
        <v>H158XX</v>
      </c>
      <c r="G213" s="7">
        <v>0</v>
      </c>
    </row>
    <row r="214" spans="1:7">
      <c r="A214" s="49" t="s">
        <v>105</v>
      </c>
      <c r="B214" s="131" t="s">
        <v>106</v>
      </c>
      <c r="C214" s="134"/>
      <c r="D214" s="134"/>
      <c r="E214" s="135"/>
      <c r="F214" s="35" t="str">
        <f t="shared" si="4"/>
        <v>* H159XX</v>
      </c>
      <c r="G214" s="7">
        <v>0</v>
      </c>
    </row>
    <row r="215" spans="1:7">
      <c r="A215" s="49" t="s">
        <v>107</v>
      </c>
      <c r="B215" s="149" t="s">
        <v>108</v>
      </c>
      <c r="C215" s="147"/>
      <c r="D215" s="147"/>
      <c r="E215" s="148"/>
      <c r="F215" s="35" t="str">
        <f t="shared" si="4"/>
        <v>H160XX</v>
      </c>
      <c r="G215" s="7">
        <v>0</v>
      </c>
    </row>
    <row r="216" spans="1:7">
      <c r="A216" s="49" t="s">
        <v>109</v>
      </c>
      <c r="B216" s="149" t="s">
        <v>110</v>
      </c>
      <c r="C216" s="147"/>
      <c r="D216" s="147"/>
      <c r="E216" s="148"/>
      <c r="F216" s="35" t="str">
        <f t="shared" si="4"/>
        <v>* H161XX</v>
      </c>
      <c r="G216" s="7">
        <v>0</v>
      </c>
    </row>
    <row r="217" spans="1:7">
      <c r="A217" s="49" t="s">
        <v>111</v>
      </c>
      <c r="B217" s="149" t="s">
        <v>112</v>
      </c>
      <c r="C217" s="147"/>
      <c r="D217" s="147"/>
      <c r="E217" s="148"/>
      <c r="F217" s="35" t="str">
        <f t="shared" si="4"/>
        <v>* H162XX</v>
      </c>
      <c r="G217" s="7">
        <v>0</v>
      </c>
    </row>
    <row r="218" spans="1:7">
      <c r="A218" s="49" t="s">
        <v>113</v>
      </c>
      <c r="B218" s="149" t="s">
        <v>114</v>
      </c>
      <c r="C218" s="147"/>
      <c r="D218" s="147"/>
      <c r="E218" s="148"/>
      <c r="F218" s="35" t="str">
        <f t="shared" si="4"/>
        <v>* H163XX</v>
      </c>
      <c r="G218" s="7">
        <v>0</v>
      </c>
    </row>
    <row r="219" spans="1:7">
      <c r="A219" s="49" t="s">
        <v>115</v>
      </c>
      <c r="B219" s="149" t="s">
        <v>116</v>
      </c>
      <c r="C219" s="147"/>
      <c r="D219" s="147"/>
      <c r="E219" s="148"/>
      <c r="F219" s="35" t="str">
        <f t="shared" si="4"/>
        <v>* H164XX</v>
      </c>
      <c r="G219" s="7">
        <v>0</v>
      </c>
    </row>
    <row r="220" spans="1:7">
      <c r="A220" s="49" t="s">
        <v>117</v>
      </c>
      <c r="B220" s="149" t="s">
        <v>118</v>
      </c>
      <c r="C220" s="147"/>
      <c r="D220" s="147"/>
      <c r="E220" s="148"/>
      <c r="F220" s="35" t="str">
        <f t="shared" si="4"/>
        <v>* H167XX</v>
      </c>
      <c r="G220" s="7">
        <v>0</v>
      </c>
    </row>
    <row r="221" spans="1:7">
      <c r="A221" s="49" t="s">
        <v>119</v>
      </c>
      <c r="B221" s="149" t="s">
        <v>120</v>
      </c>
      <c r="C221" s="147"/>
      <c r="D221" s="147"/>
      <c r="E221" s="148"/>
      <c r="F221" s="35" t="str">
        <f t="shared" si="4"/>
        <v>* H253XX</v>
      </c>
      <c r="G221" s="7">
        <v>0</v>
      </c>
    </row>
    <row r="222" spans="1:7">
      <c r="A222" s="49" t="s">
        <v>121</v>
      </c>
      <c r="B222" s="149" t="s">
        <v>122</v>
      </c>
      <c r="C222" s="147"/>
      <c r="D222" s="147"/>
      <c r="E222" s="148"/>
      <c r="F222" s="35" t="str">
        <f t="shared" si="4"/>
        <v>* H250XX</v>
      </c>
      <c r="G222" s="7">
        <v>0</v>
      </c>
    </row>
    <row r="223" spans="1:7">
      <c r="A223" s="49" t="s">
        <v>123</v>
      </c>
      <c r="B223" s="149" t="s">
        <v>124</v>
      </c>
      <c r="C223" s="147"/>
      <c r="D223" s="147"/>
      <c r="E223" s="148"/>
      <c r="F223" s="35" t="str">
        <f t="shared" si="4"/>
        <v>* H270XX</v>
      </c>
      <c r="G223" s="7">
        <v>0</v>
      </c>
    </row>
    <row r="224" spans="1:7">
      <c r="A224" s="49" t="s">
        <v>125</v>
      </c>
      <c r="B224" s="130" t="s">
        <v>126</v>
      </c>
      <c r="C224" s="134"/>
      <c r="D224" s="134"/>
      <c r="E224" s="135"/>
      <c r="F224" s="35" t="str">
        <f t="shared" si="4"/>
        <v>* H243XX</v>
      </c>
      <c r="G224" s="7">
        <v>0</v>
      </c>
    </row>
    <row r="225" spans="1:9">
      <c r="A225" s="134"/>
      <c r="B225" s="192" t="s">
        <v>127</v>
      </c>
      <c r="C225" s="193"/>
      <c r="D225" s="193"/>
      <c r="E225" s="193"/>
      <c r="F225" s="194"/>
      <c r="G225" s="71">
        <f>SUM(G198:G224)</f>
        <v>0</v>
      </c>
      <c r="I225" s="64"/>
    </row>
    <row r="226" spans="1:9">
      <c r="A226" s="134"/>
      <c r="B226" s="192" t="s">
        <v>128</v>
      </c>
      <c r="C226" s="193"/>
      <c r="D226" s="193"/>
      <c r="E226" s="193"/>
      <c r="F226" s="194"/>
      <c r="G226" s="71">
        <f>G197+G225</f>
        <v>0</v>
      </c>
    </row>
    <row r="227" spans="1:9">
      <c r="A227" s="65" t="s">
        <v>129</v>
      </c>
      <c r="B227" s="158" t="s">
        <v>130</v>
      </c>
      <c r="C227" s="205"/>
      <c r="D227" s="50"/>
      <c r="E227" s="16" t="s">
        <v>131</v>
      </c>
      <c r="F227" s="35" t="str">
        <f t="shared" si="4"/>
        <v>H198XX</v>
      </c>
      <c r="G227" s="206">
        <f>IF(D227="X",G197*B228,0)</f>
        <v>0</v>
      </c>
      <c r="I227" s="64"/>
    </row>
    <row r="228" spans="1:9">
      <c r="A228" s="16"/>
      <c r="B228" s="97"/>
      <c r="C228" s="33" t="s">
        <v>132</v>
      </c>
      <c r="D228" s="45"/>
      <c r="E228" s="16" t="s">
        <v>133</v>
      </c>
      <c r="F228" s="66" t="s">
        <v>129</v>
      </c>
      <c r="G228" s="206">
        <f>IF(D228="X",(G197+G225)*B228,0)</f>
        <v>0</v>
      </c>
    </row>
    <row r="229" spans="1:9" ht="13.5" thickBot="1">
      <c r="A229" s="131"/>
      <c r="B229" s="134"/>
      <c r="C229" s="134"/>
      <c r="D229" s="45"/>
      <c r="E229" s="77" t="s">
        <v>134</v>
      </c>
      <c r="F229" s="67" t="s">
        <v>129</v>
      </c>
      <c r="G229" s="207">
        <f>D229</f>
        <v>0</v>
      </c>
    </row>
    <row r="230" spans="1:9">
      <c r="A230" s="5"/>
      <c r="B230" s="5"/>
      <c r="C230" s="5"/>
      <c r="D230" s="5"/>
      <c r="E230" s="195" t="s">
        <v>135</v>
      </c>
      <c r="F230" s="196"/>
      <c r="G230" s="51">
        <f>SUM(G197,G225,G227,G228,G229)</f>
        <v>0</v>
      </c>
    </row>
    <row r="231" spans="1:9">
      <c r="A231" s="40" t="s">
        <v>136</v>
      </c>
      <c r="B231" s="5"/>
      <c r="C231" s="5"/>
      <c r="D231" s="5"/>
      <c r="E231" s="10"/>
      <c r="F231" s="14"/>
      <c r="G231" s="34"/>
    </row>
    <row r="232" spans="1:9" ht="19.5">
      <c r="A232" s="40" t="s">
        <v>137</v>
      </c>
      <c r="B232" s="5"/>
      <c r="C232" s="5"/>
      <c r="D232" s="5"/>
      <c r="E232" s="37"/>
      <c r="F232" s="38"/>
      <c r="G232" s="39"/>
    </row>
    <row r="233" spans="1:9">
      <c r="A233" s="40" t="s">
        <v>138</v>
      </c>
      <c r="B233" s="5"/>
      <c r="C233" s="5"/>
      <c r="D233" s="5"/>
      <c r="E233" s="37"/>
      <c r="F233" s="38"/>
      <c r="G233" s="39"/>
    </row>
    <row r="234" spans="1:9">
      <c r="A234" s="40" t="s">
        <v>139</v>
      </c>
      <c r="B234" s="5"/>
      <c r="C234" s="5"/>
      <c r="D234" s="5"/>
      <c r="E234" s="37"/>
      <c r="F234" s="38"/>
      <c r="G234" s="39"/>
    </row>
    <row r="235" spans="1:9">
      <c r="A235" s="40" t="s">
        <v>140</v>
      </c>
      <c r="B235" s="5"/>
      <c r="C235" s="5"/>
      <c r="D235" s="5"/>
      <c r="E235" s="37"/>
      <c r="F235" s="38"/>
      <c r="G235" s="39"/>
    </row>
    <row r="236" spans="1:9">
      <c r="A236" s="40"/>
      <c r="B236" s="5"/>
      <c r="C236" s="5"/>
      <c r="D236" s="5"/>
      <c r="E236" s="37"/>
      <c r="F236" s="38"/>
      <c r="G236" s="39"/>
    </row>
    <row r="237" spans="1:9">
      <c r="A237" s="5"/>
      <c r="B237" s="5"/>
      <c r="C237" s="5"/>
      <c r="D237" s="5"/>
      <c r="E237" s="37"/>
      <c r="F237" s="38"/>
      <c r="G237" s="39"/>
    </row>
    <row r="238" spans="1:9">
      <c r="A238" s="5"/>
      <c r="B238" s="5"/>
      <c r="C238" s="5"/>
      <c r="D238" s="5"/>
      <c r="E238" s="5"/>
    </row>
    <row r="239" spans="1:9">
      <c r="A239" s="137"/>
      <c r="B239" s="137"/>
      <c r="C239" s="137"/>
      <c r="D239" s="136"/>
      <c r="E239" s="191"/>
      <c r="F239" s="191"/>
      <c r="G239" s="191"/>
    </row>
    <row r="240" spans="1:9">
      <c r="A240" s="136" t="s">
        <v>141</v>
      </c>
      <c r="B240" s="136"/>
      <c r="C240" s="136"/>
      <c r="D240" s="136"/>
      <c r="E240" s="141" t="s">
        <v>142</v>
      </c>
      <c r="F240" s="141"/>
      <c r="G240" s="141"/>
    </row>
    <row r="241" spans="1:9">
      <c r="A241" s="136"/>
      <c r="B241" s="136"/>
      <c r="C241" s="136"/>
      <c r="D241" s="136"/>
      <c r="E241" s="136"/>
      <c r="F241" s="15"/>
      <c r="G241" s="136"/>
    </row>
    <row r="242" spans="1:9">
      <c r="A242" s="136"/>
      <c r="B242" s="136"/>
      <c r="C242" s="136"/>
      <c r="D242" s="136"/>
      <c r="E242" s="136"/>
      <c r="F242" s="15"/>
      <c r="G242" s="136"/>
    </row>
    <row r="243" spans="1:9">
      <c r="A243" s="137"/>
      <c r="B243" s="137"/>
      <c r="C243" s="137"/>
      <c r="D243" s="136"/>
      <c r="E243" s="191"/>
      <c r="F243" s="191"/>
      <c r="G243" s="191"/>
    </row>
    <row r="244" spans="1:9">
      <c r="A244" s="136" t="s">
        <v>143</v>
      </c>
      <c r="B244" s="136"/>
      <c r="C244" s="136"/>
      <c r="D244" s="136"/>
      <c r="E244" s="141" t="s">
        <v>142</v>
      </c>
      <c r="F244" s="141"/>
      <c r="G244" s="141"/>
    </row>
    <row r="245" spans="1:9">
      <c r="A245" s="136"/>
      <c r="B245" s="136"/>
      <c r="C245" s="136"/>
      <c r="D245" s="136"/>
      <c r="E245" s="136"/>
      <c r="F245" s="136"/>
      <c r="G245" s="136"/>
    </row>
    <row r="246" spans="1:9">
      <c r="A246" s="136"/>
      <c r="B246" s="136"/>
      <c r="C246" s="136"/>
      <c r="D246" s="136"/>
      <c r="E246" s="136"/>
      <c r="F246" s="15"/>
      <c r="G246" s="136"/>
    </row>
    <row r="247" spans="1:9">
      <c r="A247" s="132" t="s">
        <v>144</v>
      </c>
      <c r="B247" s="133"/>
      <c r="C247" s="133"/>
      <c r="D247" s="133"/>
      <c r="E247" s="133"/>
      <c r="F247" s="81"/>
      <c r="G247" s="136"/>
    </row>
    <row r="248" spans="1:9">
      <c r="A248" s="80" t="s">
        <v>145</v>
      </c>
      <c r="B248" s="78"/>
      <c r="C248" s="6" t="s">
        <v>146</v>
      </c>
      <c r="D248" s="78"/>
      <c r="E248" s="21"/>
      <c r="F248" s="82"/>
      <c r="G248" s="136"/>
    </row>
    <row r="249" spans="1:9" ht="13.5" thickBot="1">
      <c r="A249" s="8"/>
      <c r="B249" s="74"/>
      <c r="C249" s="74"/>
      <c r="D249" s="74"/>
      <c r="E249" s="74"/>
      <c r="F249" s="82"/>
      <c r="G249" s="136"/>
      <c r="H249" s="2"/>
      <c r="I249" s="2"/>
    </row>
    <row r="250" spans="1:9" ht="13.5" thickBot="1">
      <c r="A250" s="87"/>
      <c r="B250" s="74"/>
      <c r="C250" s="88"/>
      <c r="D250" s="79"/>
      <c r="E250" s="89"/>
      <c r="F250" s="82"/>
      <c r="G250" s="136"/>
      <c r="H250" s="2"/>
      <c r="I250" s="2"/>
    </row>
    <row r="251" spans="1:9">
      <c r="A251" s="83" t="s">
        <v>147</v>
      </c>
      <c r="B251" s="73"/>
      <c r="C251" s="84" t="s">
        <v>148</v>
      </c>
      <c r="D251" s="36"/>
      <c r="E251" s="85" t="s">
        <v>149</v>
      </c>
      <c r="F251" s="86"/>
      <c r="G251" s="136"/>
      <c r="H251" s="2"/>
      <c r="I251" s="2"/>
    </row>
    <row r="252" spans="1:9">
      <c r="F252" s="2"/>
      <c r="G252" s="136"/>
      <c r="H252" s="2"/>
      <c r="I252" s="2"/>
    </row>
    <row r="253" spans="1:9">
      <c r="F253" s="2"/>
      <c r="G253" s="136"/>
    </row>
    <row r="254" spans="1:9">
      <c r="F254" s="2"/>
      <c r="G254" s="136"/>
    </row>
    <row r="255" spans="1:9">
      <c r="F255" s="2"/>
    </row>
  </sheetData>
  <sheetProtection algorithmName="SHA-512" hashValue="lEggJC3RISI40f1u0tnzLMjQGcyZEUbRNY5d8DSCzJ2vaTbiL6a91UlF7VC+2kItuf83GWO3yQTyZMocH0q17w==" saltValue="k2Svutdzj7By9/CRaBDEGA==" spinCount="100000" sheet="1" selectLockedCells="1"/>
  <mergeCells count="205">
    <mergeCell ref="B206:E206"/>
    <mergeCell ref="B208:E208"/>
    <mergeCell ref="B203:E203"/>
    <mergeCell ref="B204:E204"/>
    <mergeCell ref="B202:E202"/>
    <mergeCell ref="B205:E205"/>
    <mergeCell ref="B197:F197"/>
    <mergeCell ref="B175:E175"/>
    <mergeCell ref="B200:E200"/>
    <mergeCell ref="B207:E207"/>
    <mergeCell ref="B177:E177"/>
    <mergeCell ref="B198:E198"/>
    <mergeCell ref="B199:E199"/>
    <mergeCell ref="B186:E186"/>
    <mergeCell ref="C176:E176"/>
    <mergeCell ref="C178:E178"/>
    <mergeCell ref="C180:E180"/>
    <mergeCell ref="C182:E182"/>
    <mergeCell ref="C184:E184"/>
    <mergeCell ref="B144:D144"/>
    <mergeCell ref="B227:C227"/>
    <mergeCell ref="E240:G240"/>
    <mergeCell ref="E239:G239"/>
    <mergeCell ref="E243:G243"/>
    <mergeCell ref="B225:F225"/>
    <mergeCell ref="E230:F230"/>
    <mergeCell ref="B218:E218"/>
    <mergeCell ref="B219:E219"/>
    <mergeCell ref="B226:F226"/>
    <mergeCell ref="B210:E210"/>
    <mergeCell ref="B211:E211"/>
    <mergeCell ref="B215:E215"/>
    <mergeCell ref="B220:E220"/>
    <mergeCell ref="B216:E216"/>
    <mergeCell ref="B217:E217"/>
    <mergeCell ref="B201:E201"/>
    <mergeCell ref="B169:E169"/>
    <mergeCell ref="B170:E170"/>
    <mergeCell ref="B173:E173"/>
    <mergeCell ref="B171:E171"/>
    <mergeCell ref="B212:E212"/>
    <mergeCell ref="C172:E172"/>
    <mergeCell ref="C174:E174"/>
    <mergeCell ref="B143:D143"/>
    <mergeCell ref="B213:E213"/>
    <mergeCell ref="B221:E221"/>
    <mergeCell ref="B222:E222"/>
    <mergeCell ref="B223:E223"/>
    <mergeCell ref="B209:E209"/>
    <mergeCell ref="C78:E78"/>
    <mergeCell ref="C107:E107"/>
    <mergeCell ref="C108:E108"/>
    <mergeCell ref="C109:E109"/>
    <mergeCell ref="C113:E113"/>
    <mergeCell ref="B167:E167"/>
    <mergeCell ref="B168:E168"/>
    <mergeCell ref="B147:E147"/>
    <mergeCell ref="B148:E148"/>
    <mergeCell ref="B165:E165"/>
    <mergeCell ref="B129:E129"/>
    <mergeCell ref="C91:E91"/>
    <mergeCell ref="B88:E88"/>
    <mergeCell ref="B145:D145"/>
    <mergeCell ref="B128:D128"/>
    <mergeCell ref="C115:E115"/>
    <mergeCell ref="C106:E106"/>
    <mergeCell ref="B131:E131"/>
    <mergeCell ref="C20:E20"/>
    <mergeCell ref="B19:E19"/>
    <mergeCell ref="C116:E116"/>
    <mergeCell ref="B130:E130"/>
    <mergeCell ref="C48:E48"/>
    <mergeCell ref="C79:E79"/>
    <mergeCell ref="B47:E47"/>
    <mergeCell ref="B68:E68"/>
    <mergeCell ref="C58:E58"/>
    <mergeCell ref="C55:E55"/>
    <mergeCell ref="C56:E56"/>
    <mergeCell ref="C57:E57"/>
    <mergeCell ref="C50:E50"/>
    <mergeCell ref="C77:E77"/>
    <mergeCell ref="B35:D35"/>
    <mergeCell ref="B37:D37"/>
    <mergeCell ref="B39:D39"/>
    <mergeCell ref="C26:E26"/>
    <mergeCell ref="C89:E89"/>
    <mergeCell ref="C83:E83"/>
    <mergeCell ref="C84:E84"/>
    <mergeCell ref="C85:E85"/>
    <mergeCell ref="C74:E74"/>
    <mergeCell ref="C80:E80"/>
    <mergeCell ref="B1:E1"/>
    <mergeCell ref="B12:E12"/>
    <mergeCell ref="B34:E34"/>
    <mergeCell ref="B21:E21"/>
    <mergeCell ref="B23:E23"/>
    <mergeCell ref="B15:E15"/>
    <mergeCell ref="B28:E28"/>
    <mergeCell ref="B30:E30"/>
    <mergeCell ref="C29:E29"/>
    <mergeCell ref="B13:D13"/>
    <mergeCell ref="A3:G6"/>
    <mergeCell ref="A10:A11"/>
    <mergeCell ref="G10:G11"/>
    <mergeCell ref="B8:G8"/>
    <mergeCell ref="F10:F11"/>
    <mergeCell ref="C24:E24"/>
    <mergeCell ref="C27:E27"/>
    <mergeCell ref="C31:E31"/>
    <mergeCell ref="B10:E11"/>
    <mergeCell ref="C16:E16"/>
    <mergeCell ref="C18:E18"/>
    <mergeCell ref="C22:E22"/>
    <mergeCell ref="B17:E17"/>
    <mergeCell ref="C25:E25"/>
    <mergeCell ref="B54:E54"/>
    <mergeCell ref="C51:E51"/>
    <mergeCell ref="C75:E75"/>
    <mergeCell ref="B166:E166"/>
    <mergeCell ref="B151:E151"/>
    <mergeCell ref="B162:E162"/>
    <mergeCell ref="B164:E164"/>
    <mergeCell ref="B163:E163"/>
    <mergeCell ref="B153:E153"/>
    <mergeCell ref="B149:E149"/>
    <mergeCell ref="B150:E150"/>
    <mergeCell ref="B154:E154"/>
    <mergeCell ref="B155:E155"/>
    <mergeCell ref="B160:E160"/>
    <mergeCell ref="B161:E161"/>
    <mergeCell ref="B156:E156"/>
    <mergeCell ref="B157:E157"/>
    <mergeCell ref="B158:E158"/>
    <mergeCell ref="B152:E152"/>
    <mergeCell ref="B159:E159"/>
    <mergeCell ref="B146:E146"/>
    <mergeCell ref="B142:D142"/>
    <mergeCell ref="B132:E132"/>
    <mergeCell ref="B133:E133"/>
    <mergeCell ref="C114:E114"/>
    <mergeCell ref="B105:E105"/>
    <mergeCell ref="C90:E90"/>
    <mergeCell ref="B134:E134"/>
    <mergeCell ref="B140:D140"/>
    <mergeCell ref="B141:D141"/>
    <mergeCell ref="B139:D139"/>
    <mergeCell ref="B138:E138"/>
    <mergeCell ref="B127:D127"/>
    <mergeCell ref="B126:E126"/>
    <mergeCell ref="B135:E135"/>
    <mergeCell ref="B136:E136"/>
    <mergeCell ref="B137:E137"/>
    <mergeCell ref="C111:E111"/>
    <mergeCell ref="C117:E117"/>
    <mergeCell ref="C118:E118"/>
    <mergeCell ref="C124:E124"/>
    <mergeCell ref="C125:E125"/>
    <mergeCell ref="B32:E32"/>
    <mergeCell ref="C33:E33"/>
    <mergeCell ref="B119:E119"/>
    <mergeCell ref="C120:E120"/>
    <mergeCell ref="C121:E121"/>
    <mergeCell ref="C122:E122"/>
    <mergeCell ref="C123:E123"/>
    <mergeCell ref="C86:E86"/>
    <mergeCell ref="B41:D41"/>
    <mergeCell ref="C72:E72"/>
    <mergeCell ref="C73:E73"/>
    <mergeCell ref="C69:E69"/>
    <mergeCell ref="C87:E87"/>
    <mergeCell ref="B82:E82"/>
    <mergeCell ref="C81:E81"/>
    <mergeCell ref="C49:E49"/>
    <mergeCell ref="B70:E70"/>
    <mergeCell ref="C71:E71"/>
    <mergeCell ref="B61:E61"/>
    <mergeCell ref="C62:E62"/>
    <mergeCell ref="C63:E63"/>
    <mergeCell ref="C64:E64"/>
    <mergeCell ref="C65:E65"/>
    <mergeCell ref="B76:E76"/>
    <mergeCell ref="C52:E52"/>
    <mergeCell ref="E244:G244"/>
    <mergeCell ref="B43:D43"/>
    <mergeCell ref="B45:D45"/>
    <mergeCell ref="C53:E53"/>
    <mergeCell ref="C60:E60"/>
    <mergeCell ref="C59:E59"/>
    <mergeCell ref="C67:E67"/>
    <mergeCell ref="C66:E66"/>
    <mergeCell ref="C93:E93"/>
    <mergeCell ref="B94:E94"/>
    <mergeCell ref="C95:E95"/>
    <mergeCell ref="C96:E96"/>
    <mergeCell ref="C97:E97"/>
    <mergeCell ref="C98:E98"/>
    <mergeCell ref="C99:E99"/>
    <mergeCell ref="B100:E100"/>
    <mergeCell ref="C101:E101"/>
    <mergeCell ref="C102:E102"/>
    <mergeCell ref="C103:E103"/>
    <mergeCell ref="C104:E104"/>
    <mergeCell ref="C110:E110"/>
    <mergeCell ref="C92:E92"/>
    <mergeCell ref="B112:E112"/>
  </mergeCells>
  <phoneticPr fontId="3" type="noConversion"/>
  <pageMargins left="0.25" right="0.25" top="0.25" bottom="0.5" header="0.25" footer="0.25"/>
  <pageSetup scale="96" fitToHeight="0"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16"/>
  <sheetViews>
    <sheetView zoomScale="150" zoomScaleNormal="150" workbookViewId="0">
      <selection activeCell="B21" sqref="B21"/>
    </sheetView>
  </sheetViews>
  <sheetFormatPr defaultColWidth="9.140625" defaultRowHeight="12.75"/>
  <cols>
    <col min="1" max="1" width="9.85546875" style="25" customWidth="1"/>
    <col min="2" max="2" width="43.85546875" style="25" customWidth="1"/>
    <col min="3" max="3" width="11.42578125" style="25" bestFit="1" customWidth="1"/>
    <col min="4" max="4" width="5.140625" style="25" customWidth="1"/>
    <col min="5" max="5" width="5.85546875" style="25" customWidth="1"/>
    <col min="6" max="16384" width="9.140625" style="25"/>
  </cols>
  <sheetData>
    <row r="2" spans="1:8">
      <c r="A2" s="23" t="s">
        <v>150</v>
      </c>
      <c r="B2" s="23"/>
      <c r="C2" s="24"/>
    </row>
    <row r="3" spans="1:8">
      <c r="A3" s="24"/>
      <c r="B3" s="24"/>
      <c r="C3" s="24"/>
    </row>
    <row r="4" spans="1:8">
      <c r="A4" s="26" t="s">
        <v>53</v>
      </c>
      <c r="B4" s="31" t="s">
        <v>5</v>
      </c>
      <c r="C4" s="26" t="s">
        <v>7</v>
      </c>
    </row>
    <row r="5" spans="1:8">
      <c r="A5" s="76" t="s">
        <v>60</v>
      </c>
      <c r="B5" s="75" t="s">
        <v>151</v>
      </c>
      <c r="C5" s="27">
        <v>6.2E-2</v>
      </c>
    </row>
    <row r="6" spans="1:8">
      <c r="A6" s="76" t="s">
        <v>62</v>
      </c>
      <c r="B6" s="75" t="s">
        <v>152</v>
      </c>
      <c r="C6" s="27">
        <v>1.4500000000000001E-2</v>
      </c>
    </row>
    <row r="7" spans="1:8">
      <c r="A7" s="76" t="s">
        <v>66</v>
      </c>
      <c r="B7" s="27" t="s">
        <v>153</v>
      </c>
      <c r="C7" s="27">
        <v>2.5000000000000001E-3</v>
      </c>
    </row>
    <row r="8" spans="1:8">
      <c r="A8" s="76" t="s">
        <v>68</v>
      </c>
      <c r="B8" s="27" t="s">
        <v>154</v>
      </c>
      <c r="C8" s="27">
        <v>0.06</v>
      </c>
    </row>
    <row r="9" spans="1:8">
      <c r="A9" s="76" t="s">
        <v>64</v>
      </c>
      <c r="B9" s="27" t="s">
        <v>155</v>
      </c>
      <c r="C9" s="32">
        <v>21.12</v>
      </c>
    </row>
    <row r="10" spans="1:8">
      <c r="A10" s="76" t="s">
        <v>64</v>
      </c>
      <c r="B10" s="27" t="s">
        <v>156</v>
      </c>
      <c r="C10" s="32">
        <v>10812</v>
      </c>
      <c r="F10" s="25" t="s">
        <v>157</v>
      </c>
    </row>
    <row r="11" spans="1:8">
      <c r="A11" s="76" t="s">
        <v>64</v>
      </c>
      <c r="B11" s="27" t="s">
        <v>158</v>
      </c>
      <c r="C11" s="32">
        <v>6288</v>
      </c>
      <c r="F11" s="25" t="s">
        <v>157</v>
      </c>
    </row>
    <row r="12" spans="1:8">
      <c r="A12" s="76" t="s">
        <v>64</v>
      </c>
      <c r="B12" s="27" t="s">
        <v>159</v>
      </c>
      <c r="C12" s="32">
        <v>4872</v>
      </c>
      <c r="F12" s="25" t="s">
        <v>157</v>
      </c>
    </row>
    <row r="13" spans="1:8">
      <c r="A13" s="76" t="s">
        <v>70</v>
      </c>
      <c r="B13" s="27" t="s">
        <v>160</v>
      </c>
      <c r="C13" s="32">
        <v>840</v>
      </c>
      <c r="F13" s="25" t="s">
        <v>161</v>
      </c>
    </row>
    <row r="16" spans="1:8">
      <c r="A16" s="76" t="s">
        <v>162</v>
      </c>
      <c r="B16" s="27" t="s">
        <v>163</v>
      </c>
      <c r="C16" s="32">
        <v>60</v>
      </c>
      <c r="F16" s="25" t="s">
        <v>164</v>
      </c>
      <c r="H16" s="25" t="s">
        <v>165</v>
      </c>
    </row>
  </sheetData>
  <sheetProtection selectLockedCells="1" selectUnlockedCells="1"/>
  <phoneticPr fontId="3" type="noConversion"/>
  <pageMargins left="0.5" right="0.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Fairmont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sshriver</dc:creator>
  <cp:keywords/>
  <dc:description/>
  <cp:lastModifiedBy>Burner, Christy</cp:lastModifiedBy>
  <cp:revision/>
  <dcterms:created xsi:type="dcterms:W3CDTF">2007-01-08T15:28:45Z</dcterms:created>
  <dcterms:modified xsi:type="dcterms:W3CDTF">2023-05-09T17:24:50Z</dcterms:modified>
  <cp:category/>
  <cp:contentStatus/>
</cp:coreProperties>
</file>