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https://studentsfairmontstate-my.sharepoint.com/personal/cburner_fairmontstate_edu/Documents/Desktop/FORMS/"/>
    </mc:Choice>
  </mc:AlternateContent>
  <xr:revisionPtr revIDLastSave="25" documentId="8_{B0BD0E45-4BB4-4B59-A693-45DB53F130A4}" xr6:coauthVersionLast="47" xr6:coauthVersionMax="47" xr10:uidLastSave="{93C9D594-6641-461A-B690-71CC82CE7A8E}"/>
  <bookViews>
    <workbookView xWindow="-120" yWindow="-120" windowWidth="29040" windowHeight="15720" tabRatio="724" xr2:uid="{00000000-000D-0000-FFFF-FFFF00000000}"/>
  </bookViews>
  <sheets>
    <sheet name="Grant Budget" sheetId="1" r:id="rId1"/>
    <sheet name="Fringe Benefits"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6" i="1" l="1"/>
  <c r="G138" i="1"/>
  <c r="G102" i="1"/>
  <c r="G101" i="1"/>
  <c r="G100" i="1"/>
  <c r="G99" i="1"/>
  <c r="G96" i="1"/>
  <c r="G95" i="1"/>
  <c r="G94" i="1"/>
  <c r="G93" i="1"/>
  <c r="F109" i="1"/>
  <c r="F108" i="1"/>
  <c r="F97" i="1"/>
  <c r="F91" i="1"/>
  <c r="F65" i="1"/>
  <c r="F64" i="1"/>
  <c r="F63" i="1"/>
  <c r="F62" i="1"/>
  <c r="F61" i="1"/>
  <c r="F60" i="1"/>
  <c r="C97" i="1"/>
  <c r="C91" i="1"/>
  <c r="F116" i="1"/>
  <c r="F115" i="1"/>
  <c r="C109" i="1"/>
  <c r="C108" i="1"/>
  <c r="C116" i="1"/>
  <c r="C115" i="1"/>
  <c r="C65" i="1"/>
  <c r="C64" i="1"/>
  <c r="C58" i="1"/>
  <c r="C57" i="1"/>
  <c r="G51" i="1"/>
  <c r="G50" i="1"/>
  <c r="G64" i="1"/>
  <c r="G42" i="1"/>
  <c r="C51" i="1"/>
  <c r="C50" i="1"/>
  <c r="F58" i="1"/>
  <c r="F57" i="1"/>
  <c r="G57" i="1"/>
  <c r="G65" i="1"/>
  <c r="G58" i="1"/>
  <c r="G108" i="1"/>
  <c r="G109" i="1"/>
  <c r="G115" i="1"/>
  <c r="G116" i="1"/>
  <c r="G44" i="1"/>
  <c r="F50" i="1"/>
  <c r="F51" i="1"/>
  <c r="G40" i="1"/>
  <c r="G38" i="1"/>
  <c r="G36" i="1"/>
  <c r="G34" i="1"/>
  <c r="F31" i="1"/>
  <c r="F29" i="1"/>
  <c r="F22" i="1"/>
  <c r="F20" i="1"/>
  <c r="F18" i="1"/>
  <c r="F16" i="1"/>
  <c r="G16" i="1"/>
  <c r="G14" i="1"/>
  <c r="G29" i="1"/>
  <c r="G178" i="1"/>
  <c r="G20" i="1"/>
  <c r="G18" i="1"/>
  <c r="G31" i="1"/>
  <c r="G89" i="1"/>
  <c r="G88" i="1"/>
  <c r="G87" i="1"/>
  <c r="G83" i="1"/>
  <c r="G82" i="1"/>
  <c r="G81" i="1"/>
  <c r="G77" i="1"/>
  <c r="G76" i="1"/>
  <c r="G75" i="1"/>
  <c r="G70" i="1"/>
  <c r="G69" i="1"/>
  <c r="G25" i="1"/>
  <c r="G27" i="1"/>
  <c r="G90" i="1"/>
  <c r="G84" i="1"/>
  <c r="G78" i="1"/>
  <c r="G72" i="1"/>
  <c r="G175" i="1"/>
  <c r="G173" i="1"/>
  <c r="G171" i="1"/>
  <c r="G169" i="1"/>
  <c r="G167" i="1"/>
  <c r="G165" i="1"/>
  <c r="F125" i="1"/>
  <c r="F124" i="1"/>
  <c r="F122" i="1"/>
  <c r="G163" i="1"/>
  <c r="G128" i="1"/>
  <c r="G127" i="1"/>
  <c r="G125" i="1"/>
  <c r="G124" i="1"/>
  <c r="G122" i="1"/>
  <c r="G121" i="1"/>
  <c r="G160" i="1"/>
  <c r="G159" i="1"/>
  <c r="G158" i="1"/>
  <c r="G157" i="1"/>
  <c r="G156" i="1"/>
  <c r="G155" i="1"/>
  <c r="G154" i="1"/>
  <c r="G151" i="1"/>
  <c r="G152" i="1"/>
  <c r="G150" i="1"/>
  <c r="G149" i="1"/>
  <c r="G148" i="1"/>
  <c r="G147" i="1"/>
  <c r="G142" i="1"/>
  <c r="G144" i="1"/>
  <c r="G143" i="1"/>
  <c r="G141" i="1"/>
  <c r="G140" i="1"/>
  <c r="G139" i="1"/>
  <c r="G49" i="1"/>
  <c r="G56" i="1"/>
  <c r="G48" i="1"/>
  <c r="G47" i="1"/>
  <c r="G46" i="1"/>
  <c r="G53" i="1"/>
  <c r="G179" i="1"/>
  <c r="G107" i="1"/>
  <c r="G63" i="1"/>
  <c r="G114" i="1"/>
  <c r="G106" i="1"/>
  <c r="G113" i="1"/>
  <c r="G55" i="1"/>
  <c r="G62" i="1"/>
  <c r="G112" i="1"/>
  <c r="G54" i="1"/>
  <c r="G61" i="1"/>
  <c r="G105" i="1"/>
  <c r="G60" i="1"/>
  <c r="G111" i="1"/>
  <c r="G104" i="1"/>
  <c r="C31" i="1"/>
  <c r="G181" i="1"/>
  <c r="G180" i="1"/>
  <c r="F183" i="1"/>
  <c r="C61" i="1"/>
  <c r="C62" i="1"/>
  <c r="C63" i="1"/>
  <c r="C60" i="1"/>
  <c r="C20" i="1"/>
  <c r="F213" i="1"/>
  <c r="F212" i="1"/>
  <c r="F211" i="1"/>
  <c r="F203" i="1"/>
  <c r="F202" i="1"/>
  <c r="F195" i="1"/>
  <c r="F199" i="1"/>
  <c r="F186" i="1"/>
  <c r="G218" i="1"/>
  <c r="F198" i="1"/>
  <c r="F190" i="1"/>
  <c r="F189" i="1"/>
  <c r="F191" i="1"/>
  <c r="F192" i="1"/>
  <c r="F193" i="1"/>
  <c r="F194" i="1"/>
  <c r="F196" i="1"/>
  <c r="F197" i="1"/>
  <c r="F200" i="1"/>
  <c r="F201" i="1"/>
  <c r="F204" i="1"/>
  <c r="F205" i="1"/>
  <c r="F206" i="1"/>
  <c r="F207" i="1"/>
  <c r="F208" i="1"/>
  <c r="F209" i="1"/>
  <c r="F210" i="1"/>
  <c r="F214" i="1"/>
  <c r="F179" i="1"/>
  <c r="F180" i="1"/>
  <c r="F181" i="1"/>
  <c r="F182" i="1"/>
  <c r="F184" i="1"/>
  <c r="F185" i="1"/>
  <c r="G219" i="1"/>
  <c r="G215" i="1"/>
  <c r="G183" i="1"/>
  <c r="F49" i="1"/>
  <c r="F48" i="1"/>
  <c r="F47" i="1"/>
  <c r="F46" i="1"/>
  <c r="F217" i="1"/>
  <c r="F188" i="1"/>
  <c r="F178" i="1"/>
  <c r="F175" i="1"/>
  <c r="F173" i="1"/>
  <c r="F171" i="1"/>
  <c r="F169" i="1"/>
  <c r="F167" i="1"/>
  <c r="F165" i="1"/>
  <c r="F163" i="1"/>
  <c r="C47" i="1"/>
  <c r="C49" i="1"/>
  <c r="C48" i="1"/>
  <c r="C46" i="1"/>
  <c r="C85" i="1"/>
  <c r="C79" i="1"/>
  <c r="C73" i="1"/>
  <c r="C67" i="1"/>
  <c r="C112" i="1"/>
  <c r="C113" i="1"/>
  <c r="C114" i="1"/>
  <c r="C111" i="1"/>
  <c r="C105" i="1"/>
  <c r="C106" i="1"/>
  <c r="C107" i="1"/>
  <c r="C104" i="1"/>
  <c r="C54" i="1"/>
  <c r="C55" i="1"/>
  <c r="C56" i="1"/>
  <c r="C53" i="1"/>
  <c r="B174" i="1"/>
  <c r="B172" i="1"/>
  <c r="B170" i="1"/>
  <c r="B168" i="1"/>
  <c r="B164" i="1"/>
  <c r="B162" i="1"/>
  <c r="B166" i="1"/>
  <c r="F159" i="1"/>
  <c r="F160" i="1"/>
  <c r="F143" i="1"/>
  <c r="F151" i="1"/>
  <c r="F144" i="1"/>
  <c r="F152" i="1"/>
  <c r="B159" i="1"/>
  <c r="B160" i="1"/>
  <c r="B143" i="1"/>
  <c r="B151" i="1"/>
  <c r="B144" i="1"/>
  <c r="B152" i="1"/>
  <c r="C29" i="1"/>
  <c r="C16" i="1"/>
  <c r="F158" i="1"/>
  <c r="F157" i="1"/>
  <c r="F156" i="1"/>
  <c r="F155" i="1"/>
  <c r="F154" i="1"/>
  <c r="F142" i="1"/>
  <c r="F150" i="1"/>
  <c r="F141" i="1"/>
  <c r="F149" i="1"/>
  <c r="F140" i="1"/>
  <c r="F148" i="1"/>
  <c r="F139" i="1"/>
  <c r="F147" i="1"/>
  <c r="F138" i="1"/>
  <c r="F146" i="1"/>
  <c r="F128" i="1"/>
  <c r="F127" i="1"/>
  <c r="F121" i="1"/>
  <c r="F114" i="1"/>
  <c r="F113" i="1"/>
  <c r="F112" i="1"/>
  <c r="F111" i="1"/>
  <c r="F107" i="1"/>
  <c r="F106" i="1"/>
  <c r="F105" i="1"/>
  <c r="F104" i="1"/>
  <c r="F85" i="1"/>
  <c r="F79" i="1"/>
  <c r="F73" i="1"/>
  <c r="F67" i="1"/>
  <c r="G71" i="1"/>
  <c r="F56" i="1"/>
  <c r="F55" i="1"/>
  <c r="F54" i="1"/>
  <c r="F53" i="1"/>
  <c r="G186" i="1"/>
  <c r="G185" i="1"/>
  <c r="G182" i="1"/>
  <c r="B158" i="1"/>
  <c r="B157" i="1"/>
  <c r="B156" i="1"/>
  <c r="B155" i="1"/>
  <c r="B154" i="1"/>
  <c r="B142" i="1"/>
  <c r="B150" i="1"/>
  <c r="B141" i="1"/>
  <c r="B149" i="1"/>
  <c r="B140" i="1"/>
  <c r="B148" i="1"/>
  <c r="B139" i="1"/>
  <c r="B147" i="1"/>
  <c r="B138" i="1"/>
  <c r="B146" i="1"/>
  <c r="B128" i="1"/>
  <c r="B127" i="1"/>
  <c r="B122" i="1"/>
  <c r="B125" i="1"/>
  <c r="B121" i="1"/>
  <c r="B124" i="1"/>
  <c r="C18" i="1"/>
  <c r="C22" i="1"/>
  <c r="G24" i="1"/>
  <c r="G26" i="1"/>
  <c r="G184" i="1"/>
  <c r="G187" i="1"/>
  <c r="G216" i="1"/>
  <c r="G217" i="1"/>
  <c r="G220" i="1"/>
</calcChain>
</file>

<file path=xl/sharedStrings.xml><?xml version="1.0" encoding="utf-8"?>
<sst xmlns="http://schemas.openxmlformats.org/spreadsheetml/2006/main" count="251" uniqueCount="167">
  <si>
    <t>Fund #:</t>
  </si>
  <si>
    <t>Org #:</t>
  </si>
  <si>
    <t>Amount</t>
  </si>
  <si>
    <t>Grant Name:</t>
  </si>
  <si>
    <t>Description</t>
  </si>
  <si>
    <t>Completed By:</t>
  </si>
  <si>
    <t>Vehicle Rental</t>
  </si>
  <si>
    <t>% Paid from Grant</t>
  </si>
  <si>
    <t>Faculty</t>
  </si>
  <si>
    <t>Account #</t>
  </si>
  <si>
    <r>
      <t xml:space="preserve">            A.  Place an "</t>
    </r>
    <r>
      <rPr>
        <b/>
        <sz val="10"/>
        <rFont val="Arial"/>
        <family val="2"/>
      </rPr>
      <t>X</t>
    </r>
    <r>
      <rPr>
        <sz val="10"/>
        <rFont val="Arial"/>
        <family val="2"/>
      </rPr>
      <t>" below indicating plan coverage choice:</t>
    </r>
  </si>
  <si>
    <r>
      <t xml:space="preserve">            B.  Place an "</t>
    </r>
    <r>
      <rPr>
        <b/>
        <sz val="10"/>
        <rFont val="Arial"/>
        <family val="2"/>
      </rPr>
      <t>X</t>
    </r>
    <r>
      <rPr>
        <sz val="10"/>
        <rFont val="Arial"/>
        <family val="2"/>
      </rPr>
      <t>" below indicating plan coverage choice:</t>
    </r>
  </si>
  <si>
    <r>
      <t xml:space="preserve">            C.  Place an "</t>
    </r>
    <r>
      <rPr>
        <b/>
        <sz val="10"/>
        <rFont val="Arial"/>
        <family val="2"/>
      </rPr>
      <t>X</t>
    </r>
    <r>
      <rPr>
        <sz val="10"/>
        <rFont val="Arial"/>
        <family val="2"/>
      </rPr>
      <t>" below indicating plan coverage choice:</t>
    </r>
  </si>
  <si>
    <r>
      <t xml:space="preserve">            D.  Place an "</t>
    </r>
    <r>
      <rPr>
        <b/>
        <sz val="10"/>
        <rFont val="Arial"/>
        <family val="2"/>
      </rPr>
      <t>X</t>
    </r>
    <r>
      <rPr>
        <sz val="10"/>
        <rFont val="Arial"/>
        <family val="2"/>
      </rPr>
      <t>" below indicating plan coverage choice:</t>
    </r>
  </si>
  <si>
    <t>Category</t>
  </si>
  <si>
    <t>REQUEST FOR GRANT BUDGET CREATION</t>
  </si>
  <si>
    <t>Workers Compensation</t>
  </si>
  <si>
    <t>If Full-Time Employee, type "X" in gray box</t>
  </si>
  <si>
    <t>Base Salary:</t>
  </si>
  <si>
    <t>A. Type Employee Name Here</t>
  </si>
  <si>
    <t>B. Type Employee Name Here</t>
  </si>
  <si>
    <t>C. Type Employee Name Here</t>
  </si>
  <si>
    <t>D. Type Employee Name Here</t>
  </si>
  <si>
    <t>Stipend</t>
  </si>
  <si>
    <t>Student Assistance</t>
  </si>
  <si>
    <t>Pension and Retirement</t>
  </si>
  <si>
    <t>Public Employees Insurance</t>
  </si>
  <si>
    <t>A. Years of Service</t>
  </si>
  <si>
    <t>B. Years of Service</t>
  </si>
  <si>
    <t>C. Years of Service</t>
  </si>
  <si>
    <t>D. Years of Service</t>
  </si>
  <si>
    <t>"X" here if on salary/fringes only</t>
  </si>
  <si>
    <t>Indirect Costs (if applicable)</t>
  </si>
  <si>
    <t>:Percentage</t>
  </si>
  <si>
    <t>"X" here if on total expenses</t>
  </si>
  <si>
    <t>Hospitality (for non-employee functions)</t>
  </si>
  <si>
    <t>#may be an unallowable expense on federal awards depending upon description of expenditure, use of materials,</t>
  </si>
  <si>
    <t>Postage</t>
  </si>
  <si>
    <t>Salary/Fringes Total</t>
  </si>
  <si>
    <t>Current Expenses Total</t>
  </si>
  <si>
    <t>Budget Manager Signature</t>
  </si>
  <si>
    <t>Date</t>
  </si>
  <si>
    <t>*unallowable expense on federal awards unless the award meets the criteria of a major program as defined in</t>
  </si>
  <si>
    <t>H105XX-Annual Increment (based on completed years of service)</t>
  </si>
  <si>
    <t>H109XX-Public Employees Insurance</t>
  </si>
  <si>
    <t>H109XX</t>
  </si>
  <si>
    <t>H111XX-Worker's Compensation</t>
  </si>
  <si>
    <t>H111XX</t>
  </si>
  <si>
    <t>H113XX-Pension &amp; Retirement</t>
  </si>
  <si>
    <t>H113XX</t>
  </si>
  <si>
    <t>H286XX-Full-time Position Salary</t>
  </si>
  <si>
    <t>H285XX</t>
  </si>
  <si>
    <t>H286XX</t>
  </si>
  <si>
    <t>H290XX</t>
  </si>
  <si>
    <t>* H116XX</t>
  </si>
  <si>
    <t># H117XX</t>
  </si>
  <si>
    <t># H118XX</t>
  </si>
  <si>
    <t>H123XX</t>
  </si>
  <si>
    <t>Professional Services</t>
  </si>
  <si>
    <t>Office Expenses</t>
  </si>
  <si>
    <t>Printing and Binding</t>
  </si>
  <si>
    <t>Rent Expense (Real Prop) Buildings</t>
  </si>
  <si>
    <t>H127XX</t>
  </si>
  <si>
    <t>Travel - Employee</t>
  </si>
  <si>
    <t>H132XX</t>
  </si>
  <si>
    <t>H140XX</t>
  </si>
  <si>
    <t>Vehicle Operating Expense</t>
  </si>
  <si>
    <t>H142XX</t>
  </si>
  <si>
    <t>Supplies - Educational</t>
  </si>
  <si>
    <t>H141XX</t>
  </si>
  <si>
    <t>Supplies - Research</t>
  </si>
  <si>
    <t>* H148XX</t>
  </si>
  <si>
    <t>H149XX</t>
  </si>
  <si>
    <t>Educational Training Stipends</t>
  </si>
  <si>
    <t>H150XX</t>
  </si>
  <si>
    <t>Energy Expense Motor Vehicle/Aircraft</t>
  </si>
  <si>
    <t>H156XX</t>
  </si>
  <si>
    <t>Misc Expense (provide purchase item details below)</t>
  </si>
  <si>
    <t>H168XX</t>
  </si>
  <si>
    <t>Student Activities</t>
  </si>
  <si>
    <t>H157XX</t>
  </si>
  <si>
    <t>Training and Development - In State</t>
  </si>
  <si>
    <t>H158XX</t>
  </si>
  <si>
    <t>Training and Development - Out of State</t>
  </si>
  <si>
    <t>* H159XX</t>
  </si>
  <si>
    <t>Freight</t>
  </si>
  <si>
    <t>* H161XX</t>
  </si>
  <si>
    <t>Supplies - Computer</t>
  </si>
  <si>
    <t>* H162XX</t>
  </si>
  <si>
    <t>* H163XX</t>
  </si>
  <si>
    <t>Computer Equipment - (&lt;$5,000)</t>
  </si>
  <si>
    <t>* H164XX</t>
  </si>
  <si>
    <t>Office Equipment - Current Expense</t>
  </si>
  <si>
    <t>* H167XX</t>
  </si>
  <si>
    <t>Misc Equipment Purchase (&lt;$5,000)</t>
  </si>
  <si>
    <t>* H253XX</t>
  </si>
  <si>
    <t>Research, Educ, Med Equip Repairs</t>
  </si>
  <si>
    <t>* H250XX</t>
  </si>
  <si>
    <t>Computer Equipment - Asset</t>
  </si>
  <si>
    <t>* H270XX</t>
  </si>
  <si>
    <t>Computer Software - Asset</t>
  </si>
  <si>
    <t>* H243XX</t>
  </si>
  <si>
    <t>H198XX</t>
  </si>
  <si>
    <t>H160XX</t>
  </si>
  <si>
    <t>E. Type Employee Name Here</t>
  </si>
  <si>
    <t>F. Type Employee Name Here</t>
  </si>
  <si>
    <t>G. Type Employee Name Here</t>
  </si>
  <si>
    <t>Research and Educ Equip - Asset</t>
  </si>
  <si>
    <t>H291XX</t>
  </si>
  <si>
    <t>Non-Classified Staff</t>
  </si>
  <si>
    <t>H285XX-Full-time Position Salary</t>
  </si>
  <si>
    <t>Student Worker</t>
  </si>
  <si>
    <t>H290XX-Student Assistance Salary</t>
  </si>
  <si>
    <t>H291XX-Temporary Appointment (faculty or student)</t>
  </si>
  <si>
    <t>Stipend (Faculty or Student)</t>
  </si>
  <si>
    <r>
      <t xml:space="preserve">   etc., </t>
    </r>
    <r>
      <rPr>
        <b/>
        <u/>
        <sz val="10"/>
        <rFont val="Arial"/>
        <family val="2"/>
      </rPr>
      <t>and</t>
    </r>
    <r>
      <rPr>
        <b/>
        <sz val="10"/>
        <rFont val="Arial"/>
        <family val="2"/>
      </rPr>
      <t xml:space="preserve"> has been pre-approved by the granting agency </t>
    </r>
    <r>
      <rPr>
        <b/>
        <u/>
        <sz val="10"/>
        <rFont val="Arial"/>
        <family val="2"/>
      </rPr>
      <t>and</t>
    </r>
    <r>
      <rPr>
        <b/>
        <sz val="10"/>
        <rFont val="Arial"/>
        <family val="2"/>
      </rPr>
      <t xml:space="preserve"> the OGSP</t>
    </r>
  </si>
  <si>
    <t>Software License</t>
  </si>
  <si>
    <t>OGSP Award Administrator</t>
  </si>
  <si>
    <t xml:space="preserve">   granting agency and the OGSP.</t>
  </si>
  <si>
    <r>
      <t xml:space="preserve">   Office of Management and Budget (OMB) Uniform Guidance (2 CFR </t>
    </r>
    <r>
      <rPr>
        <b/>
        <sz val="10"/>
        <rFont val="Calibri"/>
        <family val="2"/>
      </rPr>
      <t>§200</t>
    </r>
    <r>
      <rPr>
        <b/>
        <sz val="15"/>
        <rFont val="Arial"/>
        <family val="2"/>
      </rPr>
      <t>)</t>
    </r>
    <r>
      <rPr>
        <b/>
        <sz val="10"/>
        <rFont val="Arial"/>
        <family val="2"/>
      </rPr>
      <t xml:space="preserve"> </t>
    </r>
    <r>
      <rPr>
        <b/>
        <u/>
        <sz val="10"/>
        <rFont val="Arial"/>
        <family val="2"/>
      </rPr>
      <t>and</t>
    </r>
    <r>
      <rPr>
        <b/>
        <sz val="10"/>
        <rFont val="Arial"/>
        <family val="2"/>
      </rPr>
      <t xml:space="preserve"> has been pre-approved by the</t>
    </r>
  </si>
  <si>
    <t>Budget Total</t>
  </si>
  <si>
    <t>2331XX</t>
  </si>
  <si>
    <t>2330XX</t>
  </si>
  <si>
    <t>FICA Employer Share</t>
  </si>
  <si>
    <t>Medicare Employer Share</t>
  </si>
  <si>
    <t>2330XX-FICA Employer Share</t>
  </si>
  <si>
    <t>2331XX-Medicare Employer Share</t>
  </si>
  <si>
    <t>Direct Costs Total</t>
  </si>
  <si>
    <t>Enter Total if using Fixed Amount</t>
  </si>
  <si>
    <t>Date:</t>
  </si>
  <si>
    <t>Banner J#/OASIS Doc #</t>
  </si>
  <si>
    <t>Accounting Department - DO NOT WRITE IN THIS AREA:</t>
  </si>
  <si>
    <t>H105XX</t>
  </si>
  <si>
    <t>Annual Increment</t>
  </si>
  <si>
    <t>Basic Life Insurance (per year)</t>
  </si>
  <si>
    <t>Family Coverage Insurance (*estimated/year)</t>
  </si>
  <si>
    <t>Employee w/Children Insurance (*estimated/year)</t>
  </si>
  <si>
    <t>Single/Employee Only Insurance (*estimated/year)</t>
  </si>
  <si>
    <r>
      <t xml:space="preserve">H113XX-Pension &amp; Retirement  </t>
    </r>
    <r>
      <rPr>
        <i/>
        <sz val="9"/>
        <rFont val="Arial"/>
        <family val="2"/>
      </rPr>
      <t>-- not for students or part-time faculty</t>
    </r>
  </si>
  <si>
    <r>
      <t xml:space="preserve">2330XX-FICA Employer Share  -- </t>
    </r>
    <r>
      <rPr>
        <i/>
        <sz val="9"/>
        <rFont val="Arial"/>
        <family val="2"/>
      </rPr>
      <t>not for students taking classes</t>
    </r>
  </si>
  <si>
    <r>
      <t xml:space="preserve">2331XX-Medicare Employer Share  </t>
    </r>
    <r>
      <rPr>
        <i/>
        <sz val="9"/>
        <rFont val="Arial"/>
        <family val="2"/>
      </rPr>
      <t>-- not for students taking classes</t>
    </r>
  </si>
  <si>
    <r>
      <t xml:space="preserve">2330XX-FICA Employer Share </t>
    </r>
    <r>
      <rPr>
        <i/>
        <sz val="10"/>
        <rFont val="Arial"/>
        <family val="2"/>
      </rPr>
      <t xml:space="preserve">-- </t>
    </r>
    <r>
      <rPr>
        <i/>
        <sz val="9"/>
        <rFont val="Arial"/>
        <family val="2"/>
      </rPr>
      <t>not for students taking classes</t>
    </r>
  </si>
  <si>
    <r>
      <t xml:space="preserve">2331XX-Medicare Employer Share  -- </t>
    </r>
    <r>
      <rPr>
        <i/>
        <sz val="9"/>
        <rFont val="Arial"/>
        <family val="2"/>
      </rPr>
      <t>not for students taking classes</t>
    </r>
  </si>
  <si>
    <t>FICA Employer Share (%)</t>
  </si>
  <si>
    <t>Medicare Employer Share (%)</t>
  </si>
  <si>
    <t>Workers Compensation (%)</t>
  </si>
  <si>
    <t>Pension (%)</t>
  </si>
  <si>
    <t>Family Coverage + Basic Life Ins.</t>
  </si>
  <si>
    <t>Single Coverage + Basic Life Ins.</t>
  </si>
  <si>
    <t>NO Health Coverage + Basic Life Ins.</t>
  </si>
  <si>
    <t>Employee w/Children Coverage + Basic Life Ins.</t>
  </si>
  <si>
    <t xml:space="preserve">Faculty 1 yr = 9 mo </t>
  </si>
  <si>
    <t>Staff 1 yr = 12 mo</t>
  </si>
  <si>
    <t>E. Years of Service</t>
  </si>
  <si>
    <t>F. Years of Service</t>
  </si>
  <si>
    <r>
      <t xml:space="preserve">            E.  Place an "</t>
    </r>
    <r>
      <rPr>
        <b/>
        <sz val="10"/>
        <rFont val="Arial"/>
        <family val="2"/>
      </rPr>
      <t>X</t>
    </r>
    <r>
      <rPr>
        <sz val="10"/>
        <rFont val="Arial"/>
        <family val="2"/>
      </rPr>
      <t>" below indicating plan coverage choice:</t>
    </r>
  </si>
  <si>
    <r>
      <t xml:space="preserve">            F.  Place an "</t>
    </r>
    <r>
      <rPr>
        <b/>
        <sz val="10"/>
        <rFont val="Arial"/>
        <family val="2"/>
      </rPr>
      <t>X</t>
    </r>
    <r>
      <rPr>
        <sz val="10"/>
        <rFont val="Arial"/>
        <family val="2"/>
      </rPr>
      <t>" below indicating plan coverage choice:</t>
    </r>
  </si>
  <si>
    <t>staff 13.9%</t>
  </si>
  <si>
    <t>student 0.25%</t>
  </si>
  <si>
    <t>*Must offer benefits for anyone that works over 20 hrs/week for 16 weeks (check w/Ashley)</t>
  </si>
  <si>
    <t>Revised 7/2024</t>
  </si>
  <si>
    <t>Fringe Benefits Details:      FY 2025 Rates</t>
  </si>
  <si>
    <r>
      <t xml:space="preserve">Directions:  The Principal Investigator should complete this form using the budget approved by the granting agency as a resource to complete the gray highlighted areas below. Email the completed form to the Office of Sponsored Programs (OSP). You will receive an email notice after the budget is created in the University Finance System.  NOTE:  Expenditures </t>
    </r>
    <r>
      <rPr>
        <b/>
        <u/>
        <sz val="10"/>
        <rFont val="Arial"/>
        <family val="2"/>
      </rPr>
      <t>cannot</t>
    </r>
    <r>
      <rPr>
        <b/>
        <sz val="10"/>
        <rFont val="Arial"/>
        <family val="2"/>
      </rPr>
      <t xml:space="preserve"> be processed until the budget is created and you are notified by email.</t>
    </r>
  </si>
  <si>
    <r>
      <t xml:space="preserve">12 Months = </t>
    </r>
    <r>
      <rPr>
        <b/>
        <sz val="10"/>
        <rFont val="Arial"/>
        <family val="2"/>
      </rPr>
      <t>1,950 hours</t>
    </r>
  </si>
  <si>
    <r>
      <t xml:space="preserve">9 Months = 1,950 x.75 = </t>
    </r>
    <r>
      <rPr>
        <b/>
        <sz val="10"/>
        <rFont val="Arial"/>
        <family val="2"/>
      </rPr>
      <t>1,462.5 hours</t>
    </r>
  </si>
  <si>
    <t>*based on PEIA-Plan A and includes $408/year RHBT (WV OPEB H114xx)</t>
  </si>
  <si>
    <t xml:space="preserve">*based on PEIA-Plan A and includes $408/year RHBT (WV OPEB H114xx)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</si>
</sst>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4" x14ac:knownFonts="1">
    <font>
      <sz val="10"/>
      <name val="Arial"/>
    </font>
    <font>
      <sz val="10"/>
      <name val="Arial"/>
      <family val="2"/>
    </font>
    <font>
      <b/>
      <sz val="10"/>
      <name val="Arial"/>
      <family val="2"/>
    </font>
    <font>
      <sz val="8"/>
      <name val="Arial"/>
      <family val="2"/>
    </font>
    <font>
      <b/>
      <u/>
      <sz val="10"/>
      <name val="Arial"/>
      <family val="2"/>
    </font>
    <font>
      <b/>
      <sz val="12"/>
      <name val="Arial"/>
      <family val="2"/>
    </font>
    <font>
      <sz val="12"/>
      <name val="Arial"/>
      <family val="2"/>
    </font>
    <font>
      <sz val="10"/>
      <name val="Arial"/>
      <family val="2"/>
    </font>
    <font>
      <sz val="10"/>
      <color rgb="FFFF0000"/>
      <name val="Arial"/>
      <family val="2"/>
    </font>
    <font>
      <b/>
      <sz val="10"/>
      <name val="Calibri"/>
      <family val="2"/>
    </font>
    <font>
      <b/>
      <sz val="15"/>
      <name val="Arial"/>
      <family val="2"/>
    </font>
    <font>
      <b/>
      <sz val="8"/>
      <name val="Arial"/>
      <family val="2"/>
    </font>
    <font>
      <i/>
      <sz val="10"/>
      <name val="Arial"/>
      <family val="2"/>
    </font>
    <font>
      <i/>
      <sz val="9"/>
      <name val="Arial"/>
      <family val="2"/>
    </font>
  </fonts>
  <fills count="10">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90">
    <xf numFmtId="0" fontId="0" fillId="0" borderId="0" xfId="0"/>
    <xf numFmtId="0" fontId="2" fillId="0" borderId="0" xfId="0" applyFont="1" applyAlignment="1">
      <alignment horizontal="left"/>
    </xf>
    <xf numFmtId="0" fontId="2" fillId="0" borderId="0" xfId="0" applyFont="1" applyAlignment="1">
      <alignment horizontal="center"/>
    </xf>
    <xf numFmtId="0" fontId="0" fillId="0" borderId="0" xfId="0" applyAlignment="1">
      <alignment vertical="top"/>
    </xf>
    <xf numFmtId="0" fontId="2" fillId="2" borderId="1" xfId="0" applyFont="1" applyFill="1" applyBorder="1" applyAlignment="1">
      <alignment horizontal="right"/>
    </xf>
    <xf numFmtId="4" fontId="0" fillId="3" borderId="1" xfId="0" applyNumberFormat="1" applyFill="1" applyBorder="1" applyProtection="1">
      <protection locked="0"/>
    </xf>
    <xf numFmtId="0" fontId="2" fillId="2" borderId="5" xfId="0" applyFont="1" applyFill="1" applyBorder="1"/>
    <xf numFmtId="0" fontId="2" fillId="0" borderId="7" xfId="0" applyFont="1" applyBorder="1" applyAlignment="1">
      <alignment horizontal="right"/>
    </xf>
    <xf numFmtId="10" fontId="6" fillId="0" borderId="0" xfId="0" applyNumberFormat="1" applyFont="1"/>
    <xf numFmtId="10" fontId="0" fillId="0" borderId="0" xfId="0" applyNumberFormat="1"/>
    <xf numFmtId="10" fontId="2" fillId="0" borderId="7" xfId="0" applyNumberFormat="1" applyFont="1" applyBorder="1" applyAlignment="1">
      <alignment horizontal="right"/>
    </xf>
    <xf numFmtId="10" fontId="2" fillId="0" borderId="0" xfId="0" applyNumberFormat="1" applyFont="1"/>
    <xf numFmtId="0" fontId="0" fillId="2" borderId="1" xfId="0" applyFill="1" applyBorder="1"/>
    <xf numFmtId="10" fontId="0" fillId="2" borderId="4" xfId="0" applyNumberFormat="1" applyFill="1" applyBorder="1"/>
    <xf numFmtId="4" fontId="0" fillId="2" borderId="1" xfId="0" applyNumberFormat="1" applyFill="1" applyBorder="1"/>
    <xf numFmtId="0" fontId="0" fillId="2" borderId="0" xfId="0" applyFill="1"/>
    <xf numFmtId="0" fontId="0" fillId="2" borderId="10" xfId="0" applyFill="1" applyBorder="1"/>
    <xf numFmtId="0" fontId="2" fillId="2" borderId="12" xfId="0" applyFont="1" applyFill="1" applyBorder="1" applyAlignment="1">
      <alignment horizontal="left"/>
    </xf>
    <xf numFmtId="14" fontId="2" fillId="0" borderId="0" xfId="0" applyNumberFormat="1" applyFont="1" applyAlignment="1">
      <alignment horizontal="center"/>
    </xf>
    <xf numFmtId="0" fontId="2" fillId="4" borderId="0" xfId="0" applyFont="1" applyFill="1"/>
    <xf numFmtId="0" fontId="2" fillId="0" borderId="0" xfId="0" applyFont="1"/>
    <xf numFmtId="0" fontId="2" fillId="4" borderId="1" xfId="0" applyFont="1" applyFill="1" applyBorder="1" applyAlignment="1">
      <alignment horizontal="center"/>
    </xf>
    <xf numFmtId="0" fontId="0" fillId="4" borderId="1" xfId="0" applyFill="1" applyBorder="1"/>
    <xf numFmtId="0" fontId="2" fillId="2" borderId="14" xfId="0" applyFont="1" applyFill="1" applyBorder="1" applyAlignment="1">
      <alignment horizontal="right"/>
    </xf>
    <xf numFmtId="4" fontId="0" fillId="2" borderId="9" xfId="0" applyNumberFormat="1" applyFill="1" applyBorder="1"/>
    <xf numFmtId="0" fontId="7" fillId="2" borderId="11" xfId="0" applyFont="1" applyFill="1" applyBorder="1" applyAlignment="1">
      <alignment horizontal="right"/>
    </xf>
    <xf numFmtId="0" fontId="7" fillId="2" borderId="13" xfId="0" applyFont="1" applyFill="1" applyBorder="1" applyAlignment="1">
      <alignment horizontal="left"/>
    </xf>
    <xf numFmtId="0" fontId="7" fillId="2" borderId="8" xfId="0" applyFont="1" applyFill="1" applyBorder="1" applyAlignment="1">
      <alignment horizontal="left"/>
    </xf>
    <xf numFmtId="0" fontId="7" fillId="2" borderId="15" xfId="0" applyFont="1" applyFill="1" applyBorder="1" applyAlignment="1">
      <alignment horizontal="left"/>
    </xf>
    <xf numFmtId="4" fontId="7" fillId="2" borderId="11" xfId="0" applyNumberFormat="1" applyFont="1" applyFill="1" applyBorder="1" applyAlignment="1">
      <alignment horizontal="right"/>
    </xf>
    <xf numFmtId="0" fontId="0" fillId="2" borderId="1" xfId="0" applyFill="1" applyBorder="1" applyAlignment="1">
      <alignment horizontal="right"/>
    </xf>
    <xf numFmtId="0" fontId="2" fillId="4" borderId="1" xfId="0" applyFont="1" applyFill="1" applyBorder="1" applyAlignment="1">
      <alignment horizontal="left"/>
    </xf>
    <xf numFmtId="4" fontId="0" fillId="4" borderId="1" xfId="0" applyNumberFormat="1" applyFill="1" applyBorder="1"/>
    <xf numFmtId="0" fontId="0" fillId="2" borderId="1" xfId="0" applyFill="1" applyBorder="1" applyAlignment="1">
      <alignment horizontal="left"/>
    </xf>
    <xf numFmtId="164" fontId="0" fillId="0" borderId="7" xfId="0" applyNumberFormat="1" applyBorder="1"/>
    <xf numFmtId="0" fontId="7" fillId="2" borderId="15" xfId="0" applyFont="1" applyFill="1" applyBorder="1" applyAlignment="1">
      <alignment horizontal="right"/>
    </xf>
    <xf numFmtId="0" fontId="0" fillId="2" borderId="4" xfId="0" applyFill="1" applyBorder="1" applyAlignment="1">
      <alignment horizontal="right"/>
    </xf>
    <xf numFmtId="0" fontId="2" fillId="2" borderId="8" xfId="0" applyFont="1" applyFill="1" applyBorder="1" applyAlignment="1">
      <alignment horizontal="left"/>
    </xf>
    <xf numFmtId="0" fontId="2" fillId="0" borderId="0" xfId="0" applyFont="1" applyAlignment="1">
      <alignment horizontal="right"/>
    </xf>
    <xf numFmtId="10" fontId="2" fillId="0" borderId="0" xfId="0" applyNumberFormat="1" applyFont="1" applyAlignment="1">
      <alignment horizontal="right"/>
    </xf>
    <xf numFmtId="164" fontId="0" fillId="0" borderId="0" xfId="0" applyNumberFormat="1"/>
    <xf numFmtId="0" fontId="2" fillId="0" borderId="0" xfId="0" applyFont="1" applyAlignment="1">
      <alignment vertical="top"/>
    </xf>
    <xf numFmtId="9" fontId="0" fillId="3" borderId="4" xfId="0" applyNumberFormat="1" applyFill="1" applyBorder="1" applyProtection="1">
      <protection locked="0"/>
    </xf>
    <xf numFmtId="9" fontId="0" fillId="2" borderId="1" xfId="0" applyNumberFormat="1" applyFill="1" applyBorder="1"/>
    <xf numFmtId="9" fontId="0" fillId="2" borderId="4" xfId="0" applyNumberFormat="1" applyFill="1" applyBorder="1"/>
    <xf numFmtId="9" fontId="0" fillId="2" borderId="16" xfId="0" applyNumberFormat="1" applyFill="1" applyBorder="1"/>
    <xf numFmtId="0" fontId="0" fillId="3" borderId="1" xfId="0" applyFill="1" applyBorder="1" applyAlignment="1" applyProtection="1">
      <alignment horizontal="center"/>
      <protection locked="0"/>
    </xf>
    <xf numFmtId="4" fontId="2" fillId="2" borderId="11" xfId="0" applyNumberFormat="1" applyFont="1" applyFill="1" applyBorder="1" applyAlignment="1">
      <alignment horizontal="right"/>
    </xf>
    <xf numFmtId="0" fontId="0" fillId="0" borderId="10" xfId="0" applyBorder="1"/>
    <xf numFmtId="0" fontId="1" fillId="2" borderId="11" xfId="0" applyFont="1" applyFill="1" applyBorder="1" applyAlignment="1">
      <alignment horizontal="right"/>
    </xf>
    <xf numFmtId="0" fontId="1" fillId="2" borderId="1" xfId="0" applyFont="1" applyFill="1" applyBorder="1" applyAlignment="1">
      <alignment horizontal="right"/>
    </xf>
    <xf numFmtId="0" fontId="1" fillId="3" borderId="1" xfId="0" applyFont="1" applyFill="1" applyBorder="1" applyAlignment="1" applyProtection="1">
      <alignment horizontal="center"/>
      <protection locked="0"/>
    </xf>
    <xf numFmtId="164" fontId="2" fillId="2" borderId="17" xfId="0" applyNumberFormat="1" applyFont="1" applyFill="1" applyBorder="1"/>
    <xf numFmtId="0" fontId="1" fillId="2" borderId="13" xfId="0" applyFont="1" applyFill="1" applyBorder="1" applyAlignment="1">
      <alignment horizontal="left"/>
    </xf>
    <xf numFmtId="0" fontId="1" fillId="2" borderId="8" xfId="0" applyFont="1" applyFill="1" applyBorder="1" applyAlignment="1">
      <alignment horizontal="left"/>
    </xf>
    <xf numFmtId="4" fontId="0" fillId="0" borderId="0" xfId="0" applyNumberFormat="1"/>
    <xf numFmtId="0" fontId="0" fillId="0" borderId="0" xfId="0" applyAlignment="1">
      <alignment horizontal="center"/>
    </xf>
    <xf numFmtId="0" fontId="1" fillId="0" borderId="0" xfId="0" applyFont="1" applyAlignment="1">
      <alignment horizontal="center"/>
    </xf>
    <xf numFmtId="0" fontId="1" fillId="0" borderId="0" xfId="0" applyFont="1"/>
    <xf numFmtId="4" fontId="0" fillId="5" borderId="1" xfId="0" applyNumberFormat="1" applyFill="1" applyBorder="1" applyProtection="1">
      <protection locked="0"/>
    </xf>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1" fillId="2" borderId="2" xfId="0" applyFont="1" applyFill="1" applyBorder="1"/>
    <xf numFmtId="0" fontId="8" fillId="0" borderId="0" xfId="0" applyFont="1"/>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16" xfId="0" applyFont="1" applyFill="1" applyBorder="1" applyAlignment="1">
      <alignment horizontal="right"/>
    </xf>
    <xf numFmtId="49" fontId="0" fillId="0" borderId="0" xfId="0" applyNumberFormat="1"/>
    <xf numFmtId="49" fontId="1" fillId="0" borderId="0" xfId="0" applyNumberFormat="1" applyFont="1"/>
    <xf numFmtId="4" fontId="0" fillId="6" borderId="1" xfId="0" applyNumberFormat="1" applyFill="1" applyBorder="1"/>
    <xf numFmtId="4" fontId="7" fillId="6" borderId="1" xfId="0" applyNumberFormat="1" applyFont="1" applyFill="1" applyBorder="1"/>
    <xf numFmtId="4" fontId="7" fillId="6" borderId="9" xfId="0" applyNumberFormat="1" applyFont="1" applyFill="1" applyBorder="1"/>
    <xf numFmtId="4" fontId="2" fillId="6" borderId="1" xfId="0" applyNumberFormat="1" applyFont="1" applyFill="1" applyBorder="1"/>
    <xf numFmtId="0" fontId="2" fillId="2" borderId="3" xfId="0" applyFont="1" applyFill="1" applyBorder="1"/>
    <xf numFmtId="0" fontId="2" fillId="2" borderId="8" xfId="0" applyFont="1" applyFill="1" applyBorder="1"/>
    <xf numFmtId="0" fontId="2" fillId="2" borderId="0" xfId="0" applyFont="1" applyFill="1"/>
    <xf numFmtId="0" fontId="1" fillId="4" borderId="1" xfId="0" applyFont="1" applyFill="1" applyBorder="1"/>
    <xf numFmtId="0" fontId="1" fillId="4" borderId="1" xfId="0" applyFont="1" applyFill="1" applyBorder="1" applyAlignment="1">
      <alignment horizontal="right"/>
    </xf>
    <xf numFmtId="0" fontId="1" fillId="2" borderId="9" xfId="0" applyFont="1" applyFill="1" applyBorder="1"/>
    <xf numFmtId="0" fontId="2" fillId="7" borderId="1" xfId="0" applyFont="1" applyFill="1" applyBorder="1" applyAlignment="1" applyProtection="1">
      <alignment horizontal="left"/>
      <protection locked="0"/>
    </xf>
    <xf numFmtId="0" fontId="2" fillId="2" borderId="0" xfId="0" applyFont="1" applyFill="1" applyAlignment="1">
      <alignment horizontal="left"/>
    </xf>
    <xf numFmtId="0" fontId="2" fillId="2" borderId="9" xfId="0" applyFont="1" applyFill="1" applyBorder="1" applyAlignment="1">
      <alignment horizontal="right"/>
    </xf>
    <xf numFmtId="10" fontId="2" fillId="2" borderId="4" xfId="0" applyNumberFormat="1" applyFont="1" applyFill="1" applyBorder="1"/>
    <xf numFmtId="10" fontId="2" fillId="2" borderId="6" xfId="0" applyNumberFormat="1" applyFont="1" applyFill="1" applyBorder="1" applyAlignment="1">
      <alignment horizontal="left"/>
    </xf>
    <xf numFmtId="0" fontId="2" fillId="2" borderId="36" xfId="0" applyFont="1" applyFill="1" applyBorder="1"/>
    <xf numFmtId="0" fontId="2" fillId="2" borderId="37" xfId="0" applyFont="1" applyFill="1" applyBorder="1" applyAlignment="1">
      <alignment horizontal="left"/>
    </xf>
    <xf numFmtId="10" fontId="2" fillId="2" borderId="37" xfId="0" applyNumberFormat="1" applyFont="1" applyFill="1" applyBorder="1" applyAlignment="1">
      <alignment horizontal="left"/>
    </xf>
    <xf numFmtId="10" fontId="2" fillId="2" borderId="15" xfId="0" applyNumberFormat="1" applyFont="1" applyFill="1" applyBorder="1" applyAlignment="1">
      <alignment horizontal="left"/>
    </xf>
    <xf numFmtId="0" fontId="2" fillId="7" borderId="39" xfId="0" applyFont="1" applyFill="1" applyBorder="1" applyAlignment="1" applyProtection="1">
      <alignment horizontal="left"/>
      <protection locked="0"/>
    </xf>
    <xf numFmtId="0" fontId="2" fillId="7" borderId="38" xfId="0" applyFont="1" applyFill="1" applyBorder="1" applyAlignment="1" applyProtection="1">
      <alignment horizontal="left"/>
      <protection locked="0"/>
    </xf>
    <xf numFmtId="10" fontId="2" fillId="7" borderId="38" xfId="0" applyNumberFormat="1" applyFont="1" applyFill="1" applyBorder="1" applyAlignment="1" applyProtection="1">
      <alignment horizontal="left"/>
      <protection locked="0"/>
    </xf>
    <xf numFmtId="0" fontId="11" fillId="0" borderId="0" xfId="0" applyFont="1"/>
    <xf numFmtId="4" fontId="1" fillId="3" borderId="1" xfId="0" applyNumberFormat="1"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4" fontId="1" fillId="3" borderId="4" xfId="0" applyNumberFormat="1"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4" fontId="0" fillId="3" borderId="4" xfId="0" applyNumberFormat="1" applyFill="1" applyBorder="1" applyAlignment="1" applyProtection="1">
      <alignment horizontal="center"/>
      <protection locked="0"/>
    </xf>
    <xf numFmtId="165" fontId="0" fillId="3" borderId="1" xfId="0" applyNumberFormat="1" applyFill="1" applyBorder="1" applyAlignment="1" applyProtection="1">
      <alignment horizontal="center"/>
      <protection locked="0"/>
    </xf>
    <xf numFmtId="0" fontId="2" fillId="2" borderId="11" xfId="0" applyFont="1" applyFill="1" applyBorder="1" applyAlignment="1">
      <alignment horizontal="right"/>
    </xf>
    <xf numFmtId="9" fontId="0" fillId="3" borderId="15" xfId="0" applyNumberFormat="1" applyFill="1" applyBorder="1" applyProtection="1">
      <protection locked="0"/>
    </xf>
    <xf numFmtId="4" fontId="0" fillId="3" borderId="11" xfId="0" applyNumberFormat="1" applyFill="1" applyBorder="1" applyProtection="1">
      <protection locked="0"/>
    </xf>
    <xf numFmtId="0" fontId="2" fillId="8" borderId="14" xfId="0" applyFont="1" applyFill="1" applyBorder="1" applyAlignment="1">
      <alignment horizontal="center"/>
    </xf>
    <xf numFmtId="10" fontId="0" fillId="8" borderId="40" xfId="0" applyNumberFormat="1" applyFill="1" applyBorder="1"/>
    <xf numFmtId="4" fontId="0" fillId="8" borderId="39" xfId="0" applyNumberFormat="1" applyFill="1" applyBorder="1"/>
    <xf numFmtId="4" fontId="0" fillId="0" borderId="0" xfId="0" applyNumberFormat="1" applyAlignment="1">
      <alignment horizontal="right"/>
    </xf>
    <xf numFmtId="0" fontId="0" fillId="0" borderId="6" xfId="0" applyBorder="1"/>
    <xf numFmtId="9" fontId="0" fillId="0" borderId="6" xfId="0" applyNumberFormat="1" applyBorder="1"/>
    <xf numFmtId="4" fontId="0" fillId="0" borderId="10" xfId="0" applyNumberFormat="1" applyBorder="1"/>
    <xf numFmtId="10" fontId="2" fillId="9" borderId="40" xfId="0" applyNumberFormat="1" applyFont="1" applyFill="1" applyBorder="1" applyAlignment="1">
      <alignment horizontal="center"/>
    </xf>
    <xf numFmtId="4" fontId="2" fillId="9" borderId="39" xfId="0" applyNumberFormat="1" applyFont="1" applyFill="1" applyBorder="1" applyAlignment="1">
      <alignment horizontal="center"/>
    </xf>
    <xf numFmtId="0" fontId="2" fillId="9" borderId="14" xfId="0" applyFont="1" applyFill="1" applyBorder="1" applyAlignment="1">
      <alignment horizontal="center"/>
    </xf>
    <xf numFmtId="0" fontId="2" fillId="6" borderId="13" xfId="0" applyFont="1" applyFill="1" applyBorder="1" applyProtection="1">
      <protection locked="0"/>
    </xf>
    <xf numFmtId="0" fontId="0" fillId="6" borderId="8" xfId="0" applyFill="1" applyBorder="1" applyProtection="1">
      <protection locked="0"/>
    </xf>
    <xf numFmtId="0" fontId="2" fillId="6" borderId="15" xfId="0" applyFont="1" applyFill="1" applyBorder="1" applyAlignment="1">
      <alignment horizontal="right"/>
    </xf>
    <xf numFmtId="9" fontId="0" fillId="6" borderId="15" xfId="0" applyNumberFormat="1" applyFill="1" applyBorder="1" applyProtection="1">
      <protection locked="0"/>
    </xf>
    <xf numFmtId="4" fontId="0" fillId="6" borderId="11" xfId="0" applyNumberFormat="1" applyFill="1" applyBorder="1"/>
    <xf numFmtId="0" fontId="4" fillId="5" borderId="0" xfId="0" applyFont="1" applyFill="1" applyAlignment="1" applyProtection="1">
      <alignment horizontal="left"/>
      <protection locked="0"/>
    </xf>
    <xf numFmtId="0" fontId="2" fillId="6" borderId="11" xfId="0" applyFont="1" applyFill="1" applyBorder="1" applyProtection="1">
      <protection locked="0"/>
    </xf>
    <xf numFmtId="0" fontId="0" fillId="6" borderId="11" xfId="0" applyFill="1" applyBorder="1" applyProtection="1">
      <protection locked="0"/>
    </xf>
    <xf numFmtId="0" fontId="2" fillId="6" borderId="1" xfId="0" applyFont="1" applyFill="1" applyBorder="1" applyProtection="1">
      <protection locked="0"/>
    </xf>
    <xf numFmtId="0" fontId="0" fillId="6" borderId="1" xfId="0" applyFill="1" applyBorder="1" applyProtection="1">
      <protection locked="0"/>
    </xf>
    <xf numFmtId="0" fontId="2" fillId="6" borderId="1" xfId="0" applyFont="1" applyFill="1" applyBorder="1" applyAlignment="1">
      <alignment horizontal="right"/>
    </xf>
    <xf numFmtId="9" fontId="0" fillId="6" borderId="4" xfId="0" applyNumberFormat="1" applyFill="1" applyBorder="1" applyProtection="1">
      <protection locked="0"/>
    </xf>
    <xf numFmtId="0" fontId="2" fillId="6" borderId="2" xfId="0" applyFont="1" applyFill="1" applyBorder="1" applyProtection="1">
      <protection locked="0"/>
    </xf>
    <xf numFmtId="0" fontId="0" fillId="6" borderId="3" xfId="0" applyFill="1" applyBorder="1" applyProtection="1">
      <protection locked="0"/>
    </xf>
    <xf numFmtId="0" fontId="2" fillId="6" borderId="4" xfId="0" applyFont="1" applyFill="1" applyBorder="1" applyAlignment="1">
      <alignment horizontal="right"/>
    </xf>
    <xf numFmtId="0" fontId="2" fillId="2" borderId="4" xfId="0" applyFont="1" applyFill="1" applyBorder="1" applyAlignment="1">
      <alignment horizontal="right"/>
    </xf>
    <xf numFmtId="4" fontId="0" fillId="6" borderId="1" xfId="0" applyNumberFormat="1" applyFill="1" applyBorder="1" applyProtection="1">
      <protection locked="0"/>
    </xf>
    <xf numFmtId="0" fontId="2" fillId="2" borderId="2" xfId="0" applyFont="1" applyFill="1" applyBorder="1"/>
    <xf numFmtId="0" fontId="2" fillId="0" borderId="3" xfId="0" applyFont="1" applyBorder="1"/>
    <xf numFmtId="0" fontId="2" fillId="0" borderId="4" xfId="0" applyFont="1" applyBorder="1"/>
    <xf numFmtId="0" fontId="2" fillId="0" borderId="0" xfId="0" applyFont="1"/>
    <xf numFmtId="0" fontId="2" fillId="3" borderId="1" xfId="0" applyFont="1" applyFill="1" applyBorder="1" applyProtection="1">
      <protection locked="0"/>
    </xf>
    <xf numFmtId="0" fontId="0" fillId="0" borderId="1" xfId="0" applyBorder="1" applyProtection="1">
      <protection locked="0"/>
    </xf>
    <xf numFmtId="0" fontId="2" fillId="2" borderId="3" xfId="0" applyFont="1" applyFill="1" applyBorder="1"/>
    <xf numFmtId="0" fontId="2" fillId="2" borderId="4" xfId="0" applyFont="1" applyFill="1" applyBorder="1"/>
    <xf numFmtId="0" fontId="0" fillId="2" borderId="2" xfId="0" applyFill="1" applyBorder="1"/>
    <xf numFmtId="0" fontId="0" fillId="0" borderId="3" xfId="0" applyBorder="1"/>
    <xf numFmtId="0" fontId="0" fillId="0" borderId="4" xfId="0" applyBorder="1"/>
    <xf numFmtId="0" fontId="1" fillId="2" borderId="2" xfId="0" applyFont="1" applyFill="1" applyBorder="1"/>
    <xf numFmtId="0" fontId="0" fillId="2" borderId="3" xfId="0" applyFill="1" applyBorder="1"/>
    <xf numFmtId="0" fontId="0" fillId="2" borderId="4" xfId="0" applyFill="1" applyBorder="1"/>
    <xf numFmtId="0" fontId="1" fillId="2" borderId="3" xfId="0" applyFont="1" applyFill="1" applyBorder="1"/>
    <xf numFmtId="0" fontId="2" fillId="3" borderId="11" xfId="0" applyFont="1" applyFill="1" applyBorder="1" applyProtection="1">
      <protection locked="0"/>
    </xf>
    <xf numFmtId="0" fontId="0" fillId="0" borderId="11" xfId="0" applyBorder="1" applyProtection="1">
      <protection locked="0"/>
    </xf>
    <xf numFmtId="0" fontId="2" fillId="8" borderId="30" xfId="0" applyFont="1" applyFill="1" applyBorder="1"/>
    <xf numFmtId="0" fontId="2" fillId="8" borderId="31" xfId="0" applyFont="1" applyFill="1" applyBorder="1"/>
    <xf numFmtId="0" fontId="2" fillId="8" borderId="40" xfId="0" applyFont="1" applyFill="1" applyBorder="1"/>
    <xf numFmtId="0" fontId="5" fillId="2" borderId="35" xfId="0" applyFont="1" applyFill="1" applyBorder="1" applyAlignment="1">
      <alignment horizontal="center" vertical="top"/>
    </xf>
    <xf numFmtId="0" fontId="6" fillId="2" borderId="31" xfId="0" applyFont="1" applyFill="1" applyBorder="1"/>
    <xf numFmtId="0" fontId="6" fillId="2" borderId="32" xfId="0" applyFont="1" applyFill="1" applyBorder="1"/>
    <xf numFmtId="0" fontId="2" fillId="2" borderId="25" xfId="0" applyFont="1" applyFill="1" applyBorder="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 fillId="2" borderId="20" xfId="0" applyFont="1" applyFill="1" applyBorder="1" applyAlignment="1">
      <alignment horizontal="center" wrapText="1"/>
    </xf>
    <xf numFmtId="0" fontId="0" fillId="2" borderId="21" xfId="0" applyFill="1" applyBorder="1" applyAlignment="1">
      <alignment horizontal="center" wrapText="1"/>
    </xf>
    <xf numFmtId="0" fontId="2" fillId="2" borderId="22" xfId="0" applyFont="1" applyFill="1" applyBorder="1" applyAlignment="1">
      <alignment horizontal="center"/>
    </xf>
    <xf numFmtId="0" fontId="0" fillId="2" borderId="23" xfId="0" applyFill="1" applyBorder="1" applyAlignment="1">
      <alignment horizontal="center"/>
    </xf>
    <xf numFmtId="0" fontId="1" fillId="3" borderId="30" xfId="0" applyFont="1" applyFill="1" applyBorder="1" applyAlignment="1" applyProtection="1">
      <alignment horizontal="left"/>
      <protection locked="0"/>
    </xf>
    <xf numFmtId="0" fontId="0" fillId="3" borderId="31" xfId="0" applyFill="1" applyBorder="1" applyAlignment="1" applyProtection="1">
      <alignment horizontal="left"/>
      <protection locked="0"/>
    </xf>
    <xf numFmtId="0" fontId="0" fillId="3" borderId="31" xfId="0" applyFill="1" applyBorder="1" applyProtection="1">
      <protection locked="0"/>
    </xf>
    <xf numFmtId="0" fontId="0" fillId="0" borderId="32" xfId="0" applyBorder="1" applyProtection="1">
      <protection locked="0"/>
    </xf>
    <xf numFmtId="10" fontId="2" fillId="2" borderId="33" xfId="0" applyNumberFormat="1" applyFont="1" applyFill="1" applyBorder="1" applyAlignment="1">
      <alignment horizontal="center" vertical="center" wrapText="1"/>
    </xf>
    <xf numFmtId="10" fontId="2" fillId="0" borderId="34" xfId="0" applyNumberFormat="1" applyFont="1" applyBorder="1" applyAlignment="1">
      <alignment horizontal="center" vertical="center" wrapText="1"/>
    </xf>
    <xf numFmtId="0" fontId="2" fillId="2" borderId="1" xfId="0" applyFont="1" applyFill="1" applyBorder="1"/>
    <xf numFmtId="0" fontId="2" fillId="0" borderId="1" xfId="0" applyFont="1" applyBorder="1"/>
    <xf numFmtId="0" fontId="2" fillId="2" borderId="24" xfId="0" applyFont="1"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27"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 fillId="2" borderId="12" xfId="0" applyFont="1" applyFill="1" applyBorder="1"/>
    <xf numFmtId="0" fontId="2" fillId="2" borderId="7" xfId="0" applyFont="1" applyFill="1" applyBorder="1"/>
    <xf numFmtId="0" fontId="2" fillId="2" borderId="16" xfId="0" applyFont="1" applyFill="1" applyBorder="1"/>
    <xf numFmtId="0" fontId="7" fillId="2" borderId="3" xfId="0" applyFont="1" applyFill="1" applyBorder="1"/>
    <xf numFmtId="0" fontId="7" fillId="0" borderId="4" xfId="0" applyFont="1" applyBorder="1"/>
    <xf numFmtId="0" fontId="4" fillId="5" borderId="0" xfId="0" applyFont="1" applyFill="1" applyAlignment="1" applyProtection="1">
      <alignment horizontal="left"/>
      <protection locked="0"/>
    </xf>
    <xf numFmtId="0" fontId="2" fillId="2"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10" fontId="2" fillId="2" borderId="19" xfId="0" applyNumberFormat="1" applyFont="1" applyFill="1" applyBorder="1" applyAlignment="1">
      <alignment horizontal="right"/>
    </xf>
    <xf numFmtId="0" fontId="0" fillId="0" borderId="18" xfId="0" applyBorder="1" applyAlignment="1">
      <alignment horizontal="right"/>
    </xf>
    <xf numFmtId="0" fontId="2" fillId="9" borderId="30" xfId="0" applyFont="1" applyFill="1" applyBorder="1" applyAlignment="1">
      <alignment horizontal="center"/>
    </xf>
    <xf numFmtId="0" fontId="2" fillId="9" borderId="31" xfId="0" applyFont="1" applyFill="1" applyBorder="1" applyAlignment="1">
      <alignment horizontal="center"/>
    </xf>
    <xf numFmtId="0" fontId="2" fillId="9" borderId="40" xfId="0" applyFont="1" applyFill="1" applyBorder="1" applyAlignment="1">
      <alignment horizontal="center"/>
    </xf>
    <xf numFmtId="0" fontId="1" fillId="0" borderId="0" xfId="0" applyFont="1" applyAlignment="1">
      <alignment horizontal="left"/>
    </xf>
  </cellXfs>
  <cellStyles count="1">
    <cellStyle name="Normal" xfId="0" builtinId="0"/>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5"/>
  <sheetViews>
    <sheetView tabSelected="1" zoomScale="150" zoomScaleNormal="150" workbookViewId="0">
      <pane xSplit="1" ySplit="11" topLeftCell="B12" activePane="bottomRight" state="frozen"/>
      <selection pane="topRight" activeCell="B1" sqref="B1"/>
      <selection pane="bottomLeft" activeCell="A15" sqref="A15"/>
      <selection pane="bottomRight" activeCell="B8" sqref="B8:G8"/>
    </sheetView>
  </sheetViews>
  <sheetFormatPr defaultColWidth="9.140625" defaultRowHeight="12.75" x14ac:dyDescent="0.2"/>
  <cols>
    <col min="1" max="1" width="22.85546875" customWidth="1"/>
    <col min="2" max="2" width="10.28515625" customWidth="1"/>
    <col min="3" max="3" width="13.28515625" customWidth="1"/>
    <col min="4" max="4" width="11.42578125" customWidth="1"/>
    <col min="5" max="5" width="27.85546875" customWidth="1"/>
    <col min="6" max="6" width="10.42578125" style="9" customWidth="1"/>
    <col min="7" max="7" width="12.140625" customWidth="1"/>
    <col min="9" max="9" width="11.140625" customWidth="1"/>
  </cols>
  <sheetData>
    <row r="1" spans="1:8" ht="16.5" thickBot="1" x14ac:dyDescent="0.25">
      <c r="A1" s="93" t="s">
        <v>160</v>
      </c>
      <c r="B1" s="151" t="s">
        <v>15</v>
      </c>
      <c r="C1" s="152"/>
      <c r="D1" s="152"/>
      <c r="E1" s="153"/>
      <c r="F1" s="8"/>
      <c r="G1" s="18"/>
      <c r="H1" s="2"/>
    </row>
    <row r="2" spans="1:8" ht="13.5" thickBot="1" x14ac:dyDescent="0.25">
      <c r="C2" s="1"/>
      <c r="D2" s="1"/>
    </row>
    <row r="3" spans="1:8" x14ac:dyDescent="0.2">
      <c r="A3" s="154" t="s">
        <v>162</v>
      </c>
      <c r="B3" s="154"/>
      <c r="C3" s="154"/>
      <c r="D3" s="154"/>
      <c r="E3" s="154"/>
      <c r="F3" s="154"/>
      <c r="G3" s="154"/>
    </row>
    <row r="4" spans="1:8" x14ac:dyDescent="0.2">
      <c r="A4" s="155"/>
      <c r="B4" s="155"/>
      <c r="C4" s="155"/>
      <c r="D4" s="155"/>
      <c r="E4" s="155"/>
      <c r="F4" s="155"/>
      <c r="G4" s="155"/>
    </row>
    <row r="5" spans="1:8" x14ac:dyDescent="0.2">
      <c r="A5" s="155"/>
      <c r="B5" s="155"/>
      <c r="C5" s="155"/>
      <c r="D5" s="155"/>
      <c r="E5" s="155"/>
      <c r="F5" s="155"/>
      <c r="G5" s="155"/>
    </row>
    <row r="6" spans="1:8" x14ac:dyDescent="0.2">
      <c r="A6" s="156"/>
      <c r="B6" s="156"/>
      <c r="C6" s="156"/>
      <c r="D6" s="156"/>
      <c r="E6" s="156"/>
      <c r="F6" s="156"/>
      <c r="G6" s="156"/>
    </row>
    <row r="7" spans="1:8" ht="13.5" thickBot="1" x14ac:dyDescent="0.25">
      <c r="F7"/>
    </row>
    <row r="8" spans="1:8" ht="13.5" thickBot="1" x14ac:dyDescent="0.25">
      <c r="A8" s="23" t="s">
        <v>3</v>
      </c>
      <c r="B8" s="161"/>
      <c r="C8" s="162"/>
      <c r="D8" s="163"/>
      <c r="E8" s="163"/>
      <c r="F8" s="163"/>
      <c r="G8" s="164"/>
    </row>
    <row r="9" spans="1:8" ht="13.5" thickBot="1" x14ac:dyDescent="0.25"/>
    <row r="10" spans="1:8" ht="12.75" customHeight="1" x14ac:dyDescent="0.2">
      <c r="A10" s="157" t="s">
        <v>14</v>
      </c>
      <c r="B10" s="169" t="s">
        <v>4</v>
      </c>
      <c r="C10" s="170"/>
      <c r="D10" s="170"/>
      <c r="E10" s="171"/>
      <c r="F10" s="165" t="s">
        <v>7</v>
      </c>
      <c r="G10" s="159" t="s">
        <v>2</v>
      </c>
    </row>
    <row r="11" spans="1:8" ht="24" customHeight="1" thickBot="1" x14ac:dyDescent="0.25">
      <c r="A11" s="158"/>
      <c r="B11" s="172"/>
      <c r="C11" s="173"/>
      <c r="D11" s="173"/>
      <c r="E11" s="174"/>
      <c r="F11" s="166"/>
      <c r="G11" s="160"/>
    </row>
    <row r="12" spans="1:8" ht="13.5" thickBot="1" x14ac:dyDescent="0.25">
      <c r="A12" s="104" t="s">
        <v>109</v>
      </c>
      <c r="B12" s="148" t="s">
        <v>110</v>
      </c>
      <c r="C12" s="149"/>
      <c r="D12" s="149"/>
      <c r="E12" s="150"/>
      <c r="F12" s="105"/>
      <c r="G12" s="106"/>
    </row>
    <row r="13" spans="1:8" x14ac:dyDescent="0.2">
      <c r="A13" s="16"/>
      <c r="B13" s="146" t="s">
        <v>19</v>
      </c>
      <c r="C13" s="147"/>
      <c r="D13" s="147"/>
      <c r="E13" s="101" t="s">
        <v>18</v>
      </c>
      <c r="F13" s="102">
        <v>0</v>
      </c>
      <c r="G13" s="103">
        <v>0</v>
      </c>
    </row>
    <row r="14" spans="1:8" x14ac:dyDescent="0.2">
      <c r="A14" s="16"/>
      <c r="B14" s="114"/>
      <c r="C14" s="115"/>
      <c r="D14" s="115"/>
      <c r="E14" s="116"/>
      <c r="F14" s="117"/>
      <c r="G14" s="118">
        <f>SUM(G13*F13)</f>
        <v>0</v>
      </c>
    </row>
    <row r="15" spans="1:8" x14ac:dyDescent="0.2">
      <c r="A15" s="16"/>
      <c r="B15" s="139" t="s">
        <v>43</v>
      </c>
      <c r="C15" s="140"/>
      <c r="D15" s="140"/>
      <c r="E15" s="141"/>
      <c r="F15" s="13"/>
      <c r="G15" s="14"/>
    </row>
    <row r="16" spans="1:8" x14ac:dyDescent="0.2">
      <c r="A16" s="30" t="s">
        <v>27</v>
      </c>
      <c r="B16" s="46"/>
      <c r="C16" s="131" t="str">
        <f>B13</f>
        <v>A. Type Employee Name Here</v>
      </c>
      <c r="D16" s="132"/>
      <c r="E16" s="133"/>
      <c r="F16" s="43">
        <f>F13</f>
        <v>0</v>
      </c>
      <c r="G16" s="14">
        <f>IF(B16&gt;2,(B16*'Fringe Benefits'!C15)*F16,(0))</f>
        <v>0</v>
      </c>
    </row>
    <row r="17" spans="1:9" x14ac:dyDescent="0.2">
      <c r="A17" s="16"/>
      <c r="B17" s="142" t="s">
        <v>125</v>
      </c>
      <c r="C17" s="143"/>
      <c r="D17" s="143"/>
      <c r="E17" s="144"/>
      <c r="F17" s="13"/>
      <c r="G17" s="14"/>
    </row>
    <row r="18" spans="1:9" x14ac:dyDescent="0.2">
      <c r="A18" s="16"/>
      <c r="B18" s="15"/>
      <c r="C18" s="131" t="str">
        <f>B13</f>
        <v>A. Type Employee Name Here</v>
      </c>
      <c r="D18" s="132"/>
      <c r="E18" s="133"/>
      <c r="F18" s="44">
        <f>F13</f>
        <v>0</v>
      </c>
      <c r="G18" s="14">
        <f>PRODUCT(G14+G16)*'Fringe Benefits'!C5</f>
        <v>0</v>
      </c>
    </row>
    <row r="19" spans="1:9" x14ac:dyDescent="0.2">
      <c r="A19" s="16"/>
      <c r="B19" s="142" t="s">
        <v>126</v>
      </c>
      <c r="C19" s="143"/>
      <c r="D19" s="143"/>
      <c r="E19" s="144"/>
      <c r="F19" s="13"/>
      <c r="G19" s="14"/>
    </row>
    <row r="20" spans="1:9" x14ac:dyDescent="0.2">
      <c r="A20" s="16"/>
      <c r="B20" s="15"/>
      <c r="C20" s="131" t="str">
        <f>B13</f>
        <v>A. Type Employee Name Here</v>
      </c>
      <c r="D20" s="132"/>
      <c r="E20" s="133"/>
      <c r="F20" s="44">
        <f>F13</f>
        <v>0</v>
      </c>
      <c r="G20" s="14">
        <f>PRODUCT(G14+G16)*'Fringe Benefits'!C6</f>
        <v>0</v>
      </c>
    </row>
    <row r="21" spans="1:9" x14ac:dyDescent="0.2">
      <c r="A21" s="16"/>
      <c r="B21" s="139" t="s">
        <v>44</v>
      </c>
      <c r="C21" s="143"/>
      <c r="D21" s="143"/>
      <c r="E21" s="144"/>
      <c r="F21" s="13"/>
      <c r="G21" s="14"/>
    </row>
    <row r="22" spans="1:9" x14ac:dyDescent="0.2">
      <c r="A22" s="16"/>
      <c r="B22" s="15"/>
      <c r="C22" s="131" t="str">
        <f>B13</f>
        <v>A. Type Employee Name Here</v>
      </c>
      <c r="D22" s="132"/>
      <c r="E22" s="133"/>
      <c r="F22" s="44">
        <f>F13</f>
        <v>0</v>
      </c>
      <c r="G22" s="14"/>
    </row>
    <row r="23" spans="1:9" x14ac:dyDescent="0.2">
      <c r="A23" s="16"/>
      <c r="B23" s="139" t="s">
        <v>10</v>
      </c>
      <c r="C23" s="140"/>
      <c r="D23" s="140"/>
      <c r="E23" s="141"/>
      <c r="F23" s="13"/>
      <c r="G23" s="14"/>
      <c r="H23" s="58"/>
    </row>
    <row r="24" spans="1:9" x14ac:dyDescent="0.2">
      <c r="A24" s="16"/>
      <c r="B24" s="94"/>
      <c r="C24" s="142" t="s">
        <v>147</v>
      </c>
      <c r="D24" s="143"/>
      <c r="E24" s="144"/>
      <c r="F24" s="13"/>
      <c r="G24" s="14">
        <f>IF(B24="X",('Fringe Benefits'!C10 +'Fringe Benefits'!C9)*F22,0)</f>
        <v>0</v>
      </c>
      <c r="H24" s="58"/>
      <c r="I24" s="55"/>
    </row>
    <row r="25" spans="1:9" x14ac:dyDescent="0.2">
      <c r="A25" s="16"/>
      <c r="B25" s="95"/>
      <c r="C25" s="142" t="s">
        <v>150</v>
      </c>
      <c r="D25" s="143"/>
      <c r="E25" s="144"/>
      <c r="F25" s="13"/>
      <c r="G25" s="14">
        <f>IF(B25="X",('Fringe Benefits'!C11 +'Fringe Benefits'!C9)*F22,0)</f>
        <v>0</v>
      </c>
      <c r="H25" s="58"/>
      <c r="I25" s="55"/>
    </row>
    <row r="26" spans="1:9" x14ac:dyDescent="0.2">
      <c r="A26" s="16"/>
      <c r="B26" s="95"/>
      <c r="C26" s="142" t="s">
        <v>148</v>
      </c>
      <c r="D26" s="143"/>
      <c r="E26" s="144"/>
      <c r="F26" s="13"/>
      <c r="G26" s="14">
        <f>IF(B26="X",('Fringe Benefits'!C12 +'Fringe Benefits'!C9)*F22,0)</f>
        <v>0</v>
      </c>
      <c r="H26" s="58"/>
      <c r="I26" s="55"/>
    </row>
    <row r="27" spans="1:9" x14ac:dyDescent="0.2">
      <c r="A27" s="16"/>
      <c r="B27" s="95"/>
      <c r="C27" s="142" t="s">
        <v>149</v>
      </c>
      <c r="D27" s="143"/>
      <c r="E27" s="144"/>
      <c r="F27" s="13"/>
      <c r="G27" s="14">
        <f>IF(B27="X",'Fringe Benefits'!C9*F22,0)</f>
        <v>0</v>
      </c>
      <c r="H27" s="58"/>
      <c r="I27" s="55"/>
    </row>
    <row r="28" spans="1:9" x14ac:dyDescent="0.2">
      <c r="A28" s="16"/>
      <c r="B28" s="139" t="s">
        <v>46</v>
      </c>
      <c r="C28" s="143"/>
      <c r="D28" s="143"/>
      <c r="E28" s="144"/>
      <c r="F28" s="13"/>
      <c r="G28" s="14"/>
    </row>
    <row r="29" spans="1:9" x14ac:dyDescent="0.2">
      <c r="A29" s="16"/>
      <c r="B29" s="15"/>
      <c r="C29" s="131" t="str">
        <f>B13</f>
        <v>A. Type Employee Name Here</v>
      </c>
      <c r="D29" s="132"/>
      <c r="E29" s="133"/>
      <c r="F29" s="44">
        <f>F13</f>
        <v>0</v>
      </c>
      <c r="G29" s="14">
        <f>PRODUCT(G14+G16)*'Fringe Benefits'!C7</f>
        <v>0</v>
      </c>
    </row>
    <row r="30" spans="1:9" x14ac:dyDescent="0.2">
      <c r="A30" s="16"/>
      <c r="B30" s="139" t="s">
        <v>48</v>
      </c>
      <c r="C30" s="143"/>
      <c r="D30" s="143"/>
      <c r="E30" s="144"/>
      <c r="F30" s="13"/>
      <c r="G30" s="14"/>
    </row>
    <row r="31" spans="1:9" ht="13.5" thickBot="1" x14ac:dyDescent="0.25">
      <c r="A31" s="16"/>
      <c r="B31" s="12"/>
      <c r="C31" s="167" t="str">
        <f>B13</f>
        <v>A. Type Employee Name Here</v>
      </c>
      <c r="D31" s="168"/>
      <c r="E31" s="168"/>
      <c r="F31" s="43">
        <f>F13</f>
        <v>0</v>
      </c>
      <c r="G31" s="14">
        <f>PRODUCT(G14+G16)*'Fringe Benefits'!C8</f>
        <v>0</v>
      </c>
    </row>
    <row r="32" spans="1:9" ht="13.5" thickBot="1" x14ac:dyDescent="0.25">
      <c r="A32" s="104" t="s">
        <v>8</v>
      </c>
      <c r="B32" s="148" t="s">
        <v>50</v>
      </c>
      <c r="C32" s="149"/>
      <c r="D32" s="149"/>
      <c r="E32" s="150"/>
      <c r="F32" s="105"/>
      <c r="G32" s="106"/>
      <c r="I32" s="58"/>
    </row>
    <row r="33" spans="1:13" x14ac:dyDescent="0.2">
      <c r="A33" s="16"/>
      <c r="B33" s="146" t="s">
        <v>19</v>
      </c>
      <c r="C33" s="147"/>
      <c r="D33" s="147"/>
      <c r="E33" s="101" t="s">
        <v>18</v>
      </c>
      <c r="F33" s="102">
        <v>0</v>
      </c>
      <c r="G33" s="103">
        <v>0</v>
      </c>
      <c r="I33" s="57"/>
      <c r="K33" s="57"/>
      <c r="L33" s="57"/>
      <c r="M33" s="57"/>
    </row>
    <row r="34" spans="1:13" x14ac:dyDescent="0.2">
      <c r="A34" s="16"/>
      <c r="B34" s="120"/>
      <c r="C34" s="121"/>
      <c r="D34" s="121"/>
      <c r="E34" s="101"/>
      <c r="F34" s="117"/>
      <c r="G34" s="118">
        <f>SUM(G33*F33)</f>
        <v>0</v>
      </c>
      <c r="I34" s="57"/>
      <c r="K34" s="57"/>
      <c r="L34" s="57"/>
      <c r="M34" s="57"/>
    </row>
    <row r="35" spans="1:13" x14ac:dyDescent="0.2">
      <c r="A35" s="16"/>
      <c r="B35" s="135" t="s">
        <v>20</v>
      </c>
      <c r="C35" s="136"/>
      <c r="D35" s="136"/>
      <c r="E35" s="4" t="s">
        <v>18</v>
      </c>
      <c r="F35" s="42">
        <v>0</v>
      </c>
      <c r="G35" s="5">
        <v>0</v>
      </c>
    </row>
    <row r="36" spans="1:13" x14ac:dyDescent="0.2">
      <c r="A36" s="16"/>
      <c r="B36" s="122"/>
      <c r="C36" s="123"/>
      <c r="D36" s="123"/>
      <c r="E36" s="124"/>
      <c r="F36" s="125"/>
      <c r="G36" s="71">
        <f>SUM(G35*F35)</f>
        <v>0</v>
      </c>
    </row>
    <row r="37" spans="1:13" x14ac:dyDescent="0.2">
      <c r="A37" s="16"/>
      <c r="B37" s="135" t="s">
        <v>21</v>
      </c>
      <c r="C37" s="136"/>
      <c r="D37" s="136"/>
      <c r="E37" s="4" t="s">
        <v>18</v>
      </c>
      <c r="F37" s="42">
        <v>0</v>
      </c>
      <c r="G37" s="5">
        <v>0</v>
      </c>
      <c r="H37" s="58"/>
      <c r="I37" s="56"/>
      <c r="K37" s="57"/>
      <c r="L37" s="56"/>
      <c r="M37" s="56"/>
    </row>
    <row r="38" spans="1:13" x14ac:dyDescent="0.2">
      <c r="A38" s="16"/>
      <c r="B38" s="122"/>
      <c r="C38" s="123"/>
      <c r="D38" s="123"/>
      <c r="E38" s="124"/>
      <c r="F38" s="125"/>
      <c r="G38" s="71">
        <f>SUM(G37*F37)</f>
        <v>0</v>
      </c>
      <c r="H38" s="58"/>
      <c r="I38" s="56"/>
      <c r="K38" s="57"/>
      <c r="L38" s="56"/>
      <c r="M38" s="56"/>
    </row>
    <row r="39" spans="1:13" x14ac:dyDescent="0.2">
      <c r="A39" s="16"/>
      <c r="B39" s="135" t="s">
        <v>22</v>
      </c>
      <c r="C39" s="136"/>
      <c r="D39" s="136"/>
      <c r="E39" s="4" t="s">
        <v>18</v>
      </c>
      <c r="F39" s="42">
        <v>0</v>
      </c>
      <c r="G39" s="5">
        <v>0</v>
      </c>
      <c r="H39" s="58"/>
    </row>
    <row r="40" spans="1:13" x14ac:dyDescent="0.2">
      <c r="A40" s="16"/>
      <c r="B40" s="126"/>
      <c r="C40" s="127"/>
      <c r="D40" s="127"/>
      <c r="E40" s="128"/>
      <c r="F40" s="125"/>
      <c r="G40" s="71">
        <f>SUM(G39*F39)</f>
        <v>0</v>
      </c>
      <c r="H40" s="58"/>
    </row>
    <row r="41" spans="1:13" x14ac:dyDescent="0.2">
      <c r="A41" s="16"/>
      <c r="B41" s="135" t="s">
        <v>104</v>
      </c>
      <c r="C41" s="136"/>
      <c r="D41" s="136"/>
      <c r="E41" s="4" t="s">
        <v>18</v>
      </c>
      <c r="F41" s="42">
        <v>0</v>
      </c>
      <c r="G41" s="5">
        <v>0</v>
      </c>
      <c r="H41" s="58"/>
    </row>
    <row r="42" spans="1:13" x14ac:dyDescent="0.2">
      <c r="A42" s="16"/>
      <c r="B42" s="126"/>
      <c r="C42" s="127"/>
      <c r="D42" s="127"/>
      <c r="E42" s="129"/>
      <c r="F42" s="125"/>
      <c r="G42" s="130">
        <f>SUM(G41*F41)</f>
        <v>0</v>
      </c>
      <c r="H42" s="58"/>
    </row>
    <row r="43" spans="1:13" x14ac:dyDescent="0.2">
      <c r="A43" s="16"/>
      <c r="B43" s="135" t="s">
        <v>105</v>
      </c>
      <c r="C43" s="136"/>
      <c r="D43" s="136"/>
      <c r="E43" s="4" t="s">
        <v>18</v>
      </c>
      <c r="F43" s="42">
        <v>0</v>
      </c>
      <c r="G43" s="5">
        <v>0</v>
      </c>
      <c r="H43" s="58"/>
      <c r="K43" s="65"/>
    </row>
    <row r="44" spans="1:13" x14ac:dyDescent="0.2">
      <c r="A44" s="16"/>
      <c r="B44" s="126"/>
      <c r="C44" s="127"/>
      <c r="D44" s="127"/>
      <c r="E44" s="128"/>
      <c r="F44" s="125"/>
      <c r="G44" s="71">
        <f>SUM(G43*F43)</f>
        <v>0</v>
      </c>
      <c r="H44" s="58"/>
      <c r="K44" s="65"/>
    </row>
    <row r="45" spans="1:13" x14ac:dyDescent="0.2">
      <c r="A45" s="16"/>
      <c r="B45" s="139" t="s">
        <v>43</v>
      </c>
      <c r="C45" s="143"/>
      <c r="D45" s="143"/>
      <c r="E45" s="144"/>
      <c r="F45" s="13"/>
      <c r="G45" s="14"/>
      <c r="H45" s="58"/>
      <c r="K45" s="65"/>
    </row>
    <row r="46" spans="1:13" x14ac:dyDescent="0.2">
      <c r="A46" s="30" t="s">
        <v>27</v>
      </c>
      <c r="B46" s="46"/>
      <c r="C46" s="131" t="str">
        <f>B33</f>
        <v>A. Type Employee Name Here</v>
      </c>
      <c r="D46" s="132"/>
      <c r="E46" s="133"/>
      <c r="F46" s="44">
        <f>F33</f>
        <v>0</v>
      </c>
      <c r="G46" s="14">
        <f>IF(B46&gt;2,(B46*'Fringe Benefits'!C15)*F33,(0))</f>
        <v>0</v>
      </c>
      <c r="H46" s="58"/>
    </row>
    <row r="47" spans="1:13" x14ac:dyDescent="0.2">
      <c r="A47" s="30" t="s">
        <v>28</v>
      </c>
      <c r="B47" s="46"/>
      <c r="C47" s="131" t="str">
        <f>B35</f>
        <v>B. Type Employee Name Here</v>
      </c>
      <c r="D47" s="132"/>
      <c r="E47" s="133"/>
      <c r="F47" s="44">
        <f>F35</f>
        <v>0</v>
      </c>
      <c r="G47" s="14">
        <f>IF(B47&gt;2,(B47*'Fringe Benefits'!C15)*F35,(0))</f>
        <v>0</v>
      </c>
      <c r="J47" s="65"/>
    </row>
    <row r="48" spans="1:13" x14ac:dyDescent="0.2">
      <c r="A48" s="30" t="s">
        <v>29</v>
      </c>
      <c r="B48" s="46"/>
      <c r="C48" s="131" t="str">
        <f>B37</f>
        <v>C. Type Employee Name Here</v>
      </c>
      <c r="D48" s="132"/>
      <c r="E48" s="133"/>
      <c r="F48" s="44">
        <f>F37</f>
        <v>0</v>
      </c>
      <c r="G48" s="14">
        <f>IF(B48&gt;2,(B48*'Fringe Benefits'!C15)*F37,(0))</f>
        <v>0</v>
      </c>
    </row>
    <row r="49" spans="1:12" x14ac:dyDescent="0.2">
      <c r="A49" s="30" t="s">
        <v>30</v>
      </c>
      <c r="B49" s="46"/>
      <c r="C49" s="131" t="str">
        <f>B39</f>
        <v>D. Type Employee Name Here</v>
      </c>
      <c r="D49" s="132"/>
      <c r="E49" s="133"/>
      <c r="F49" s="44">
        <f>F39</f>
        <v>0</v>
      </c>
      <c r="G49" s="14">
        <f>IF(B49&gt;2,(B49*'Fringe Benefits'!C15)*F39,(0))</f>
        <v>0</v>
      </c>
    </row>
    <row r="50" spans="1:12" x14ac:dyDescent="0.2">
      <c r="A50" s="30" t="s">
        <v>153</v>
      </c>
      <c r="B50" s="46"/>
      <c r="C50" s="131" t="str">
        <f>B41</f>
        <v>E. Type Employee Name Here</v>
      </c>
      <c r="D50" s="132"/>
      <c r="E50" s="133"/>
      <c r="F50" s="44">
        <f>F41</f>
        <v>0</v>
      </c>
      <c r="G50" s="14">
        <f>IF(B50&gt;2,(B50*'Fringe Benefits'!C15)*F41,(0))</f>
        <v>0</v>
      </c>
    </row>
    <row r="51" spans="1:12" x14ac:dyDescent="0.2">
      <c r="A51" s="30" t="s">
        <v>154</v>
      </c>
      <c r="B51" s="46"/>
      <c r="C51" s="131" t="str">
        <f>B43</f>
        <v>F. Type Employee Name Here</v>
      </c>
      <c r="D51" s="132"/>
      <c r="E51" s="133"/>
      <c r="F51" s="44">
        <f>F43</f>
        <v>0</v>
      </c>
      <c r="G51" s="14">
        <f>IF(B51&gt;2,(B51*'Fringe Benefits'!C15)*F43,(0))</f>
        <v>0</v>
      </c>
    </row>
    <row r="52" spans="1:12" x14ac:dyDescent="0.2">
      <c r="A52" s="16"/>
      <c r="B52" s="145" t="s">
        <v>125</v>
      </c>
      <c r="C52" s="143"/>
      <c r="D52" s="143"/>
      <c r="E52" s="144"/>
      <c r="F52" s="13"/>
      <c r="G52" s="14"/>
      <c r="H52" s="58"/>
      <c r="I52" s="58"/>
      <c r="J52" s="58"/>
      <c r="K52" s="58"/>
      <c r="L52" s="58"/>
    </row>
    <row r="53" spans="1:12" x14ac:dyDescent="0.2">
      <c r="A53" s="16"/>
      <c r="B53" s="15"/>
      <c r="C53" s="131" t="str">
        <f>B33</f>
        <v>A. Type Employee Name Here</v>
      </c>
      <c r="D53" s="137"/>
      <c r="E53" s="138"/>
      <c r="F53" s="44">
        <f>F33</f>
        <v>0</v>
      </c>
      <c r="G53" s="14">
        <f>PRODUCT(G33+G46)*'Fringe Benefits'!C5*F33</f>
        <v>0</v>
      </c>
      <c r="H53" s="58"/>
      <c r="I53" s="55"/>
      <c r="J53" s="55"/>
      <c r="K53" s="55"/>
      <c r="L53" s="55"/>
    </row>
    <row r="54" spans="1:12" x14ac:dyDescent="0.2">
      <c r="A54" s="16"/>
      <c r="B54" s="15"/>
      <c r="C54" s="131" t="str">
        <f>B35</f>
        <v>B. Type Employee Name Here</v>
      </c>
      <c r="D54" s="137"/>
      <c r="E54" s="138"/>
      <c r="F54" s="44">
        <f>F35</f>
        <v>0</v>
      </c>
      <c r="G54" s="14">
        <f>PRODUCT(G35+G47)*'Fringe Benefits'!C5*F35</f>
        <v>0</v>
      </c>
      <c r="H54" s="58"/>
      <c r="I54" s="55"/>
      <c r="J54" s="55"/>
      <c r="K54" s="55"/>
      <c r="L54" s="55"/>
    </row>
    <row r="55" spans="1:12" x14ac:dyDescent="0.2">
      <c r="A55" s="16"/>
      <c r="B55" s="15"/>
      <c r="C55" s="131" t="str">
        <f>B37</f>
        <v>C. Type Employee Name Here</v>
      </c>
      <c r="D55" s="137"/>
      <c r="E55" s="138"/>
      <c r="F55" s="44">
        <f>F37</f>
        <v>0</v>
      </c>
      <c r="G55" s="14">
        <f>PRODUCT(G37+G48)*'Fringe Benefits'!C5*F37</f>
        <v>0</v>
      </c>
      <c r="H55" s="58"/>
      <c r="I55" s="55"/>
      <c r="J55" s="55"/>
      <c r="K55" s="55"/>
      <c r="L55" s="55"/>
    </row>
    <row r="56" spans="1:12" x14ac:dyDescent="0.2">
      <c r="A56" s="16"/>
      <c r="B56" s="15"/>
      <c r="C56" s="131" t="str">
        <f>B39</f>
        <v>D. Type Employee Name Here</v>
      </c>
      <c r="D56" s="137"/>
      <c r="E56" s="138"/>
      <c r="F56" s="44">
        <f>F39</f>
        <v>0</v>
      </c>
      <c r="G56" s="14">
        <f>PRODUCT(G39+G49)*'Fringe Benefits'!C5*F39</f>
        <v>0</v>
      </c>
      <c r="H56" s="58"/>
      <c r="I56" s="55"/>
      <c r="J56" s="55"/>
      <c r="K56" s="55"/>
      <c r="L56" s="55"/>
    </row>
    <row r="57" spans="1:12" x14ac:dyDescent="0.2">
      <c r="A57" s="16"/>
      <c r="B57" s="15"/>
      <c r="C57" s="131" t="str">
        <f>B41</f>
        <v>E. Type Employee Name Here</v>
      </c>
      <c r="D57" s="137"/>
      <c r="E57" s="138"/>
      <c r="F57" s="44">
        <f>F41</f>
        <v>0</v>
      </c>
      <c r="G57" s="14">
        <f>PRODUCT(G41+G50)*'Fringe Benefits'!C5*F41</f>
        <v>0</v>
      </c>
    </row>
    <row r="58" spans="1:12" x14ac:dyDescent="0.2">
      <c r="A58" s="16"/>
      <c r="B58" s="15"/>
      <c r="C58" s="131" t="str">
        <f>B43</f>
        <v>F. Type Employee Name Here</v>
      </c>
      <c r="D58" s="137"/>
      <c r="E58" s="138"/>
      <c r="F58" s="44">
        <f>F43</f>
        <v>0</v>
      </c>
      <c r="G58" s="14">
        <f>PRODUCT(G43+G51)*'Fringe Benefits'!C5*F43</f>
        <v>0</v>
      </c>
    </row>
    <row r="59" spans="1:12" x14ac:dyDescent="0.2">
      <c r="A59" s="16"/>
      <c r="B59" s="145" t="s">
        <v>126</v>
      </c>
      <c r="C59" s="143"/>
      <c r="D59" s="143"/>
      <c r="E59" s="144"/>
      <c r="F59" s="13"/>
      <c r="G59" s="14"/>
      <c r="H59" s="58"/>
      <c r="I59" s="58"/>
      <c r="J59" s="58"/>
      <c r="K59" s="58"/>
      <c r="L59" s="58"/>
    </row>
    <row r="60" spans="1:12" x14ac:dyDescent="0.2">
      <c r="A60" s="16"/>
      <c r="B60" s="15"/>
      <c r="C60" s="131" t="str">
        <f>B33</f>
        <v>A. Type Employee Name Here</v>
      </c>
      <c r="D60" s="137"/>
      <c r="E60" s="138"/>
      <c r="F60" s="44">
        <f>F33</f>
        <v>0</v>
      </c>
      <c r="G60" s="14">
        <f>PRODUCT(G33+G46)*'Fringe Benefits'!C6*F33</f>
        <v>0</v>
      </c>
      <c r="H60" s="58"/>
      <c r="I60" s="55"/>
      <c r="J60" s="55"/>
      <c r="K60" s="55"/>
      <c r="L60" s="55"/>
    </row>
    <row r="61" spans="1:12" x14ac:dyDescent="0.2">
      <c r="A61" s="16"/>
      <c r="B61" s="15"/>
      <c r="C61" s="131" t="str">
        <f>B35</f>
        <v>B. Type Employee Name Here</v>
      </c>
      <c r="D61" s="137"/>
      <c r="E61" s="138"/>
      <c r="F61" s="44">
        <f>F35</f>
        <v>0</v>
      </c>
      <c r="G61" s="14">
        <f>PRODUCT(G35+G47)*'Fringe Benefits'!C6*F35</f>
        <v>0</v>
      </c>
      <c r="H61" s="58"/>
      <c r="I61" s="55"/>
      <c r="J61" s="55"/>
      <c r="K61" s="55"/>
      <c r="L61" s="55"/>
    </row>
    <row r="62" spans="1:12" x14ac:dyDescent="0.2">
      <c r="A62" s="16"/>
      <c r="B62" s="15"/>
      <c r="C62" s="131" t="str">
        <f>B37</f>
        <v>C. Type Employee Name Here</v>
      </c>
      <c r="D62" s="137"/>
      <c r="E62" s="138"/>
      <c r="F62" s="44">
        <f>F37</f>
        <v>0</v>
      </c>
      <c r="G62" s="14">
        <f>PRODUCT(G37+G48)*'Fringe Benefits'!C6*F37</f>
        <v>0</v>
      </c>
      <c r="H62" s="58"/>
      <c r="I62" s="55"/>
      <c r="J62" s="55"/>
      <c r="K62" s="55"/>
      <c r="L62" s="55"/>
    </row>
    <row r="63" spans="1:12" x14ac:dyDescent="0.2">
      <c r="A63" s="16"/>
      <c r="B63" s="15"/>
      <c r="C63" s="131" t="str">
        <f>B39</f>
        <v>D. Type Employee Name Here</v>
      </c>
      <c r="D63" s="137"/>
      <c r="E63" s="138"/>
      <c r="F63" s="44">
        <f>F39</f>
        <v>0</v>
      </c>
      <c r="G63" s="14">
        <f>PRODUCT(G39+G49)*'Fringe Benefits'!C6*F39</f>
        <v>0</v>
      </c>
      <c r="H63" s="58"/>
      <c r="I63" s="55"/>
      <c r="J63" s="55"/>
      <c r="K63" s="55"/>
      <c r="L63" s="55"/>
    </row>
    <row r="64" spans="1:12" x14ac:dyDescent="0.2">
      <c r="A64" s="16"/>
      <c r="B64" s="15"/>
      <c r="C64" s="131" t="str">
        <f>B41</f>
        <v>E. Type Employee Name Here</v>
      </c>
      <c r="D64" s="137"/>
      <c r="E64" s="138"/>
      <c r="F64" s="44">
        <f>F41</f>
        <v>0</v>
      </c>
      <c r="G64" s="14">
        <f>PRODUCT(G41+G50)*'Fringe Benefits'!C6*F41</f>
        <v>0</v>
      </c>
      <c r="H64" s="58"/>
      <c r="I64" s="55"/>
      <c r="J64" s="55"/>
      <c r="K64" s="55"/>
      <c r="L64" s="55"/>
    </row>
    <row r="65" spans="1:9" x14ac:dyDescent="0.2">
      <c r="A65" s="16"/>
      <c r="B65" s="15"/>
      <c r="C65" s="131" t="str">
        <f>B43</f>
        <v>F. Type Employee Name Here</v>
      </c>
      <c r="D65" s="137"/>
      <c r="E65" s="138"/>
      <c r="F65" s="44">
        <f>F43</f>
        <v>0</v>
      </c>
      <c r="G65" s="14">
        <f>PRODUCT(G43+G51)*'Fringe Benefits'!C6*F43</f>
        <v>0</v>
      </c>
      <c r="H65" s="58"/>
    </row>
    <row r="66" spans="1:9" x14ac:dyDescent="0.2">
      <c r="A66" s="16"/>
      <c r="B66" s="139" t="s">
        <v>44</v>
      </c>
      <c r="C66" s="143"/>
      <c r="D66" s="143"/>
      <c r="E66" s="144"/>
      <c r="F66" s="13"/>
      <c r="G66" s="14"/>
    </row>
    <row r="67" spans="1:9" x14ac:dyDescent="0.2">
      <c r="A67" s="16"/>
      <c r="B67" s="15"/>
      <c r="C67" s="131" t="str">
        <f>B33</f>
        <v>A. Type Employee Name Here</v>
      </c>
      <c r="D67" s="137"/>
      <c r="E67" s="138"/>
      <c r="F67" s="44">
        <f>F33</f>
        <v>0</v>
      </c>
      <c r="G67" s="14"/>
    </row>
    <row r="68" spans="1:9" x14ac:dyDescent="0.2">
      <c r="A68" s="16"/>
      <c r="B68" s="139" t="s">
        <v>10</v>
      </c>
      <c r="C68" s="140"/>
      <c r="D68" s="140"/>
      <c r="E68" s="141"/>
      <c r="F68" s="13"/>
      <c r="G68" s="14"/>
      <c r="I68" s="55"/>
    </row>
    <row r="69" spans="1:9" x14ac:dyDescent="0.2">
      <c r="A69" s="16"/>
      <c r="B69" s="96"/>
      <c r="C69" s="142" t="s">
        <v>147</v>
      </c>
      <c r="D69" s="143"/>
      <c r="E69" s="144"/>
      <c r="F69" s="13"/>
      <c r="G69" s="14">
        <f>IF(B69="X",('Fringe Benefits'!C10 +'Fringe Benefits'!C9)*F67,0)</f>
        <v>0</v>
      </c>
    </row>
    <row r="70" spans="1:9" x14ac:dyDescent="0.2">
      <c r="A70" s="16"/>
      <c r="B70" s="97"/>
      <c r="C70" s="142" t="s">
        <v>150</v>
      </c>
      <c r="D70" s="143"/>
      <c r="E70" s="144"/>
      <c r="F70" s="13"/>
      <c r="G70" s="14">
        <f>IF(B70="X",('Fringe Benefits'!C11+'Fringe Benefits'!C9)*F67,0)</f>
        <v>0</v>
      </c>
    </row>
    <row r="71" spans="1:9" x14ac:dyDescent="0.2">
      <c r="A71" s="16"/>
      <c r="B71" s="97"/>
      <c r="C71" s="142" t="s">
        <v>148</v>
      </c>
      <c r="D71" s="143"/>
      <c r="E71" s="144"/>
      <c r="F71" s="13"/>
      <c r="G71" s="14">
        <f>IF(B71="X",('Fringe Benefits'!C12 +'Fringe Benefits'!C9)*F67,0)</f>
        <v>0</v>
      </c>
    </row>
    <row r="72" spans="1:9" x14ac:dyDescent="0.2">
      <c r="A72" s="16"/>
      <c r="B72" s="98"/>
      <c r="C72" s="142" t="s">
        <v>149</v>
      </c>
      <c r="D72" s="143"/>
      <c r="E72" s="144"/>
      <c r="F72" s="13"/>
      <c r="G72" s="14">
        <f>IF(B72="X",'Fringe Benefits'!C9*F67,0)</f>
        <v>0</v>
      </c>
      <c r="I72" s="55"/>
    </row>
    <row r="73" spans="1:9" x14ac:dyDescent="0.2">
      <c r="A73" s="16"/>
      <c r="B73" s="15"/>
      <c r="C73" s="131" t="str">
        <f>B35</f>
        <v>B. Type Employee Name Here</v>
      </c>
      <c r="D73" s="137"/>
      <c r="E73" s="138"/>
      <c r="F73" s="44">
        <f>F35</f>
        <v>0</v>
      </c>
      <c r="G73" s="14"/>
    </row>
    <row r="74" spans="1:9" x14ac:dyDescent="0.2">
      <c r="A74" s="16"/>
      <c r="B74" s="139" t="s">
        <v>11</v>
      </c>
      <c r="C74" s="140"/>
      <c r="D74" s="140"/>
      <c r="E74" s="141"/>
      <c r="F74" s="13"/>
      <c r="G74" s="14"/>
    </row>
    <row r="75" spans="1:9" x14ac:dyDescent="0.2">
      <c r="A75" s="16"/>
      <c r="B75" s="96"/>
      <c r="C75" s="142" t="s">
        <v>147</v>
      </c>
      <c r="D75" s="143"/>
      <c r="E75" s="144"/>
      <c r="F75" s="13"/>
      <c r="G75" s="14">
        <f>IF(B75="X",('Fringe Benefits'!C10+'Fringe Benefits'!C9)*F73,0)</f>
        <v>0</v>
      </c>
    </row>
    <row r="76" spans="1:9" x14ac:dyDescent="0.2">
      <c r="A76" s="16"/>
      <c r="B76" s="98"/>
      <c r="C76" s="142" t="s">
        <v>150</v>
      </c>
      <c r="D76" s="143"/>
      <c r="E76" s="144"/>
      <c r="F76" s="13"/>
      <c r="G76" s="14">
        <f>IF(B76="X",('Fringe Benefits'!C11+'Fringe Benefits'!C9)*F73,0)</f>
        <v>0</v>
      </c>
    </row>
    <row r="77" spans="1:9" x14ac:dyDescent="0.2">
      <c r="A77" s="16"/>
      <c r="B77" s="97"/>
      <c r="C77" s="142" t="s">
        <v>148</v>
      </c>
      <c r="D77" s="143"/>
      <c r="E77" s="144"/>
      <c r="F77" s="13"/>
      <c r="G77" s="14">
        <f>IF(B77="X",('Fringe Benefits'!C12+'Fringe Benefits'!C9)*F73,0)</f>
        <v>0</v>
      </c>
    </row>
    <row r="78" spans="1:9" x14ac:dyDescent="0.2">
      <c r="A78" s="16"/>
      <c r="B78" s="98"/>
      <c r="C78" s="142" t="s">
        <v>149</v>
      </c>
      <c r="D78" s="143"/>
      <c r="E78" s="144"/>
      <c r="F78" s="13"/>
      <c r="G78" s="14">
        <f>IF(B78="X",'Fringe Benefits'!C9*F73,0)</f>
        <v>0</v>
      </c>
      <c r="I78" s="55"/>
    </row>
    <row r="79" spans="1:9" x14ac:dyDescent="0.2">
      <c r="A79" s="16"/>
      <c r="B79" s="15"/>
      <c r="C79" s="131" t="str">
        <f>B37</f>
        <v>C. Type Employee Name Here</v>
      </c>
      <c r="D79" s="137"/>
      <c r="E79" s="138"/>
      <c r="F79" s="44">
        <f>F37</f>
        <v>0</v>
      </c>
      <c r="G79" s="14"/>
    </row>
    <row r="80" spans="1:9" x14ac:dyDescent="0.2">
      <c r="A80" s="16"/>
      <c r="B80" s="139" t="s">
        <v>12</v>
      </c>
      <c r="C80" s="140"/>
      <c r="D80" s="140"/>
      <c r="E80" s="141"/>
      <c r="F80" s="13"/>
      <c r="G80" s="14"/>
    </row>
    <row r="81" spans="1:7" x14ac:dyDescent="0.2">
      <c r="A81" s="16"/>
      <c r="B81" s="96"/>
      <c r="C81" s="142" t="s">
        <v>147</v>
      </c>
      <c r="D81" s="143"/>
      <c r="E81" s="144"/>
      <c r="F81" s="13"/>
      <c r="G81" s="14">
        <f>IF(B81="X",('Fringe Benefits'!C10+'Fringe Benefits'!C9)*F79,0)</f>
        <v>0</v>
      </c>
    </row>
    <row r="82" spans="1:7" x14ac:dyDescent="0.2">
      <c r="A82" s="16"/>
      <c r="B82" s="98"/>
      <c r="C82" s="142" t="s">
        <v>150</v>
      </c>
      <c r="D82" s="143"/>
      <c r="E82" s="144"/>
      <c r="F82" s="13"/>
      <c r="G82" s="14">
        <f>IF(B82="X",('Fringe Benefits'!C11+'Fringe Benefits'!C9)*F79,0)</f>
        <v>0</v>
      </c>
    </row>
    <row r="83" spans="1:7" x14ac:dyDescent="0.2">
      <c r="A83" s="16"/>
      <c r="B83" s="97"/>
      <c r="C83" s="142" t="s">
        <v>148</v>
      </c>
      <c r="D83" s="143"/>
      <c r="E83" s="144"/>
      <c r="F83" s="13"/>
      <c r="G83" s="14">
        <f>IF(B83="X",('Fringe Benefits'!C12+'Fringe Benefits'!C9)*F79,0)</f>
        <v>0</v>
      </c>
    </row>
    <row r="84" spans="1:7" x14ac:dyDescent="0.2">
      <c r="A84" s="16"/>
      <c r="B84" s="97"/>
      <c r="C84" s="142" t="s">
        <v>149</v>
      </c>
      <c r="D84" s="143"/>
      <c r="E84" s="144"/>
      <c r="F84" s="13"/>
      <c r="G84" s="14">
        <f>IF(B84="X",'Fringe Benefits'!C9*F79,0)</f>
        <v>0</v>
      </c>
    </row>
    <row r="85" spans="1:7" x14ac:dyDescent="0.2">
      <c r="A85" s="16"/>
      <c r="B85" s="15"/>
      <c r="C85" s="131" t="str">
        <f>B39</f>
        <v>D. Type Employee Name Here</v>
      </c>
      <c r="D85" s="137"/>
      <c r="E85" s="138"/>
      <c r="F85" s="44">
        <f>F39</f>
        <v>0</v>
      </c>
      <c r="G85" s="14"/>
    </row>
    <row r="86" spans="1:7" x14ac:dyDescent="0.2">
      <c r="A86" s="16"/>
      <c r="B86" s="139" t="s">
        <v>13</v>
      </c>
      <c r="C86" s="140"/>
      <c r="D86" s="140"/>
      <c r="E86" s="141"/>
      <c r="F86" s="13"/>
      <c r="G86" s="14"/>
    </row>
    <row r="87" spans="1:7" x14ac:dyDescent="0.2">
      <c r="A87" s="16"/>
      <c r="B87" s="96"/>
      <c r="C87" s="142" t="s">
        <v>147</v>
      </c>
      <c r="D87" s="143"/>
      <c r="E87" s="144"/>
      <c r="F87" s="13"/>
      <c r="G87" s="14">
        <f>IF(B87="X",('Fringe Benefits'!C10+'Fringe Benefits'!C9)*F85,0)</f>
        <v>0</v>
      </c>
    </row>
    <row r="88" spans="1:7" x14ac:dyDescent="0.2">
      <c r="A88" s="16"/>
      <c r="B88" s="98"/>
      <c r="C88" s="142" t="s">
        <v>150</v>
      </c>
      <c r="D88" s="143"/>
      <c r="E88" s="144"/>
      <c r="F88" s="13"/>
      <c r="G88" s="14">
        <f>IF(B88="X",('Fringe Benefits'!C11+'Fringe Benefits'!C9)*F85,0)</f>
        <v>0</v>
      </c>
    </row>
    <row r="89" spans="1:7" x14ac:dyDescent="0.2">
      <c r="A89" s="16"/>
      <c r="B89" s="98"/>
      <c r="C89" s="142" t="s">
        <v>148</v>
      </c>
      <c r="D89" s="143"/>
      <c r="E89" s="144"/>
      <c r="F89" s="13"/>
      <c r="G89" s="14">
        <f>IF(B89="X",('Fringe Benefits'!C12+'Fringe Benefits'!C9)*F85,0)</f>
        <v>0</v>
      </c>
    </row>
    <row r="90" spans="1:7" x14ac:dyDescent="0.2">
      <c r="A90" s="16"/>
      <c r="B90" s="98"/>
      <c r="C90" s="142" t="s">
        <v>149</v>
      </c>
      <c r="D90" s="143"/>
      <c r="E90" s="144"/>
      <c r="F90" s="13"/>
      <c r="G90" s="14">
        <f>IF(B90="X",'Fringe Benefits'!C9*F85,0)</f>
        <v>0</v>
      </c>
    </row>
    <row r="91" spans="1:7" x14ac:dyDescent="0.2">
      <c r="A91" s="16"/>
      <c r="B91" s="15"/>
      <c r="C91" s="131" t="str">
        <f>B41</f>
        <v>E. Type Employee Name Here</v>
      </c>
      <c r="D91" s="137"/>
      <c r="E91" s="138"/>
      <c r="F91" s="44">
        <f>F41</f>
        <v>0</v>
      </c>
      <c r="G91" s="14"/>
    </row>
    <row r="92" spans="1:7" x14ac:dyDescent="0.2">
      <c r="A92" s="16"/>
      <c r="B92" s="139" t="s">
        <v>155</v>
      </c>
      <c r="C92" s="140"/>
      <c r="D92" s="140"/>
      <c r="E92" s="141"/>
      <c r="F92" s="13"/>
      <c r="G92" s="14"/>
    </row>
    <row r="93" spans="1:7" x14ac:dyDescent="0.2">
      <c r="A93" s="16"/>
      <c r="B93" s="96"/>
      <c r="C93" s="142" t="s">
        <v>147</v>
      </c>
      <c r="D93" s="143"/>
      <c r="E93" s="144"/>
      <c r="F93" s="13"/>
      <c r="G93" s="14">
        <f>IF(B93="X",('Fringe Benefits'!C10+'Fringe Benefits'!C9)*F91,0)</f>
        <v>0</v>
      </c>
    </row>
    <row r="94" spans="1:7" x14ac:dyDescent="0.2">
      <c r="A94" s="16"/>
      <c r="B94" s="98"/>
      <c r="C94" s="142" t="s">
        <v>150</v>
      </c>
      <c r="D94" s="143"/>
      <c r="E94" s="144"/>
      <c r="F94" s="13"/>
      <c r="G94" s="14">
        <f>IF(B94="X",('Fringe Benefits'!C11+'Fringe Benefits'!C9)*F91,0)</f>
        <v>0</v>
      </c>
    </row>
    <row r="95" spans="1:7" x14ac:dyDescent="0.2">
      <c r="A95" s="16"/>
      <c r="B95" s="98"/>
      <c r="C95" s="142" t="s">
        <v>148</v>
      </c>
      <c r="D95" s="143"/>
      <c r="E95" s="144"/>
      <c r="F95" s="13"/>
      <c r="G95" s="14">
        <f>IF(B95="X",('Fringe Benefits'!C12+'Fringe Benefits'!C9)*F91,0)</f>
        <v>0</v>
      </c>
    </row>
    <row r="96" spans="1:7" x14ac:dyDescent="0.2">
      <c r="A96" s="16"/>
      <c r="B96" s="98"/>
      <c r="C96" s="142" t="s">
        <v>149</v>
      </c>
      <c r="D96" s="143"/>
      <c r="E96" s="144"/>
      <c r="F96" s="13"/>
      <c r="G96" s="14">
        <f>IF(B96="X",'Fringe Benefits'!C9*F91,0)</f>
        <v>0</v>
      </c>
    </row>
    <row r="97" spans="1:7" x14ac:dyDescent="0.2">
      <c r="A97" s="16"/>
      <c r="B97" s="15"/>
      <c r="C97" s="131" t="str">
        <f>B43</f>
        <v>F. Type Employee Name Here</v>
      </c>
      <c r="D97" s="137"/>
      <c r="E97" s="138"/>
      <c r="F97" s="44">
        <f>F43</f>
        <v>0</v>
      </c>
      <c r="G97" s="14"/>
    </row>
    <row r="98" spans="1:7" x14ac:dyDescent="0.2">
      <c r="A98" s="16"/>
      <c r="B98" s="139" t="s">
        <v>156</v>
      </c>
      <c r="C98" s="140"/>
      <c r="D98" s="140"/>
      <c r="E98" s="141"/>
      <c r="F98" s="13"/>
      <c r="G98" s="14"/>
    </row>
    <row r="99" spans="1:7" x14ac:dyDescent="0.2">
      <c r="A99" s="16"/>
      <c r="B99" s="96"/>
      <c r="C99" s="142" t="s">
        <v>147</v>
      </c>
      <c r="D99" s="143"/>
      <c r="E99" s="144"/>
      <c r="F99" s="13"/>
      <c r="G99" s="14">
        <f>IF(B99="X",('Fringe Benefits'!C10+'Fringe Benefits'!C9)*F97,0)</f>
        <v>0</v>
      </c>
    </row>
    <row r="100" spans="1:7" x14ac:dyDescent="0.2">
      <c r="A100" s="16"/>
      <c r="B100" s="98"/>
      <c r="C100" s="142" t="s">
        <v>150</v>
      </c>
      <c r="D100" s="143"/>
      <c r="E100" s="144"/>
      <c r="F100" s="13"/>
      <c r="G100" s="14">
        <f>IF(B100="X",('Fringe Benefits'!C11+'Fringe Benefits'!C9)*F97,0)</f>
        <v>0</v>
      </c>
    </row>
    <row r="101" spans="1:7" x14ac:dyDescent="0.2">
      <c r="A101" s="16"/>
      <c r="B101" s="98"/>
      <c r="C101" s="142" t="s">
        <v>148</v>
      </c>
      <c r="D101" s="143"/>
      <c r="E101" s="144"/>
      <c r="F101" s="13"/>
      <c r="G101" s="14">
        <f>IF(B101="X",('Fringe Benefits'!C12+'Fringe Benefits'!C9)*F97,0)</f>
        <v>0</v>
      </c>
    </row>
    <row r="102" spans="1:7" x14ac:dyDescent="0.2">
      <c r="A102" s="16"/>
      <c r="B102" s="98"/>
      <c r="C102" s="142" t="s">
        <v>149</v>
      </c>
      <c r="D102" s="143"/>
      <c r="E102" s="144"/>
      <c r="F102" s="13"/>
      <c r="G102" s="14">
        <f>IF(B102="X",'Fringe Benefits'!C9*F97,0)</f>
        <v>0</v>
      </c>
    </row>
    <row r="103" spans="1:7" x14ac:dyDescent="0.2">
      <c r="A103" s="16"/>
      <c r="B103" s="143" t="s">
        <v>46</v>
      </c>
      <c r="C103" s="143"/>
      <c r="D103" s="143"/>
      <c r="E103" s="144"/>
      <c r="F103" s="13"/>
      <c r="G103" s="14"/>
    </row>
    <row r="104" spans="1:7" x14ac:dyDescent="0.2">
      <c r="A104" s="16"/>
      <c r="B104" s="15"/>
      <c r="C104" s="131" t="str">
        <f>B33</f>
        <v>A. Type Employee Name Here</v>
      </c>
      <c r="D104" s="137"/>
      <c r="E104" s="138"/>
      <c r="F104" s="44">
        <f>F33</f>
        <v>0</v>
      </c>
      <c r="G104" s="14">
        <f>PRODUCT(G33+G46)*'Fringe Benefits'!C7*F33</f>
        <v>0</v>
      </c>
    </row>
    <row r="105" spans="1:7" x14ac:dyDescent="0.2">
      <c r="A105" s="16"/>
      <c r="B105" s="15"/>
      <c r="C105" s="131" t="str">
        <f>B35</f>
        <v>B. Type Employee Name Here</v>
      </c>
      <c r="D105" s="137"/>
      <c r="E105" s="138"/>
      <c r="F105" s="44">
        <f>F35</f>
        <v>0</v>
      </c>
      <c r="G105" s="14">
        <f>PRODUCT(G35+G47)*'Fringe Benefits'!C7*F35</f>
        <v>0</v>
      </c>
    </row>
    <row r="106" spans="1:7" x14ac:dyDescent="0.2">
      <c r="A106" s="16"/>
      <c r="B106" s="15"/>
      <c r="C106" s="131" t="str">
        <f>B37</f>
        <v>C. Type Employee Name Here</v>
      </c>
      <c r="D106" s="137"/>
      <c r="E106" s="138"/>
      <c r="F106" s="44">
        <f>F37</f>
        <v>0</v>
      </c>
      <c r="G106" s="14">
        <f>PRODUCT(G37+G48)*'Fringe Benefits'!C7*F37</f>
        <v>0</v>
      </c>
    </row>
    <row r="107" spans="1:7" x14ac:dyDescent="0.2">
      <c r="A107" s="16"/>
      <c r="B107" s="15"/>
      <c r="C107" s="131" t="str">
        <f>B39</f>
        <v>D. Type Employee Name Here</v>
      </c>
      <c r="D107" s="137"/>
      <c r="E107" s="138"/>
      <c r="F107" s="44">
        <f>F39</f>
        <v>0</v>
      </c>
      <c r="G107" s="14">
        <f>PRODUCT(G39+G49)*'Fringe Benefits'!C7*F39</f>
        <v>0</v>
      </c>
    </row>
    <row r="108" spans="1:7" x14ac:dyDescent="0.2">
      <c r="A108" s="16"/>
      <c r="B108" s="15"/>
      <c r="C108" s="131" t="str">
        <f>B41</f>
        <v>E. Type Employee Name Here</v>
      </c>
      <c r="D108" s="137"/>
      <c r="E108" s="138"/>
      <c r="F108" s="44">
        <f>F41</f>
        <v>0</v>
      </c>
      <c r="G108" s="14">
        <f>PRODUCT(G41+G50)*'Fringe Benefits'!C7*F41</f>
        <v>0</v>
      </c>
    </row>
    <row r="109" spans="1:7" x14ac:dyDescent="0.2">
      <c r="A109" s="16"/>
      <c r="B109" s="15"/>
      <c r="C109" s="131" t="str">
        <f>B43</f>
        <v>F. Type Employee Name Here</v>
      </c>
      <c r="D109" s="137"/>
      <c r="E109" s="138"/>
      <c r="F109" s="44">
        <f>F43</f>
        <v>0</v>
      </c>
      <c r="G109" s="14">
        <f>PRODUCT(G43+G51)*'Fringe Benefits'!C7*F43</f>
        <v>0</v>
      </c>
    </row>
    <row r="110" spans="1:7" x14ac:dyDescent="0.2">
      <c r="A110" s="16"/>
      <c r="B110" s="143" t="s">
        <v>48</v>
      </c>
      <c r="C110" s="143"/>
      <c r="D110" s="143"/>
      <c r="E110" s="144"/>
      <c r="F110" s="13"/>
      <c r="G110" s="14"/>
    </row>
    <row r="111" spans="1:7" x14ac:dyDescent="0.2">
      <c r="A111" s="16"/>
      <c r="B111" s="15"/>
      <c r="C111" s="131" t="str">
        <f>B33</f>
        <v>A. Type Employee Name Here</v>
      </c>
      <c r="D111" s="137"/>
      <c r="E111" s="138"/>
      <c r="F111" s="44">
        <f>F33</f>
        <v>0</v>
      </c>
      <c r="G111" s="14">
        <f>PRODUCT(G33+G46)*'Fringe Benefits'!C8*F33</f>
        <v>0</v>
      </c>
    </row>
    <row r="112" spans="1:7" x14ac:dyDescent="0.2">
      <c r="A112" s="16"/>
      <c r="B112" s="15"/>
      <c r="C112" s="131" t="str">
        <f>B35</f>
        <v>B. Type Employee Name Here</v>
      </c>
      <c r="D112" s="137"/>
      <c r="E112" s="138"/>
      <c r="F112" s="44">
        <f>F35</f>
        <v>0</v>
      </c>
      <c r="G112" s="14">
        <f>PRODUCT(G35+G47)*'Fringe Benefits'!C8*F35</f>
        <v>0</v>
      </c>
    </row>
    <row r="113" spans="1:7" x14ac:dyDescent="0.2">
      <c r="A113" s="16"/>
      <c r="B113" s="15"/>
      <c r="C113" s="131" t="str">
        <f>B37</f>
        <v>C. Type Employee Name Here</v>
      </c>
      <c r="D113" s="137"/>
      <c r="E113" s="138"/>
      <c r="F113" s="44">
        <f>F37</f>
        <v>0</v>
      </c>
      <c r="G113" s="14">
        <f>PRODUCT(G37+G48)*'Fringe Benefits'!C8*F37</f>
        <v>0</v>
      </c>
    </row>
    <row r="114" spans="1:7" x14ac:dyDescent="0.2">
      <c r="A114" s="16"/>
      <c r="B114" s="15"/>
      <c r="C114" s="175" t="str">
        <f>B39</f>
        <v>D. Type Employee Name Here</v>
      </c>
      <c r="D114" s="176"/>
      <c r="E114" s="177"/>
      <c r="F114" s="45">
        <f>F39</f>
        <v>0</v>
      </c>
      <c r="G114" s="24">
        <f>PRODUCT(G39+G49)*'Fringe Benefits'!C8*F39</f>
        <v>0</v>
      </c>
    </row>
    <row r="115" spans="1:7" x14ac:dyDescent="0.2">
      <c r="A115" s="16"/>
      <c r="B115" s="15"/>
      <c r="C115" s="131" t="str">
        <f>B41</f>
        <v>E. Type Employee Name Here</v>
      </c>
      <c r="D115" s="137"/>
      <c r="E115" s="138"/>
      <c r="F115" s="44">
        <f>F41</f>
        <v>0</v>
      </c>
      <c r="G115" s="14">
        <f>PRODUCT(G41+G50)*'Fringe Benefits'!C8*F41</f>
        <v>0</v>
      </c>
    </row>
    <row r="116" spans="1:7" ht="13.5" thickBot="1" x14ac:dyDescent="0.25">
      <c r="A116" s="16"/>
      <c r="B116" s="15"/>
      <c r="C116" s="131" t="str">
        <f>B43</f>
        <v>F. Type Employee Name Here</v>
      </c>
      <c r="D116" s="137"/>
      <c r="E116" s="138"/>
      <c r="F116" s="44">
        <f>F43</f>
        <v>0</v>
      </c>
      <c r="G116" s="14">
        <f>PRODUCT(G43+G51)*'Fringe Benefits'!C8*F43</f>
        <v>0</v>
      </c>
    </row>
    <row r="117" spans="1:7" ht="13.5" thickBot="1" x14ac:dyDescent="0.25">
      <c r="A117" s="104" t="s">
        <v>111</v>
      </c>
      <c r="B117" s="148" t="s">
        <v>112</v>
      </c>
      <c r="C117" s="149"/>
      <c r="D117" s="149"/>
      <c r="E117" s="150"/>
      <c r="F117" s="105"/>
      <c r="G117" s="106"/>
    </row>
    <row r="118" spans="1:7" x14ac:dyDescent="0.2">
      <c r="A118" s="16"/>
      <c r="B118" s="146" t="s">
        <v>19</v>
      </c>
      <c r="C118" s="147"/>
      <c r="D118" s="147"/>
      <c r="E118" s="101" t="s">
        <v>18</v>
      </c>
      <c r="F118" s="102">
        <v>0</v>
      </c>
      <c r="G118" s="103">
        <v>0</v>
      </c>
    </row>
    <row r="119" spans="1:7" x14ac:dyDescent="0.2">
      <c r="A119" s="16"/>
      <c r="B119" s="135" t="s">
        <v>20</v>
      </c>
      <c r="C119" s="136"/>
      <c r="D119" s="136"/>
      <c r="E119" s="4" t="s">
        <v>18</v>
      </c>
      <c r="F119" s="42">
        <v>0</v>
      </c>
      <c r="G119" s="5">
        <v>0</v>
      </c>
    </row>
    <row r="120" spans="1:7" x14ac:dyDescent="0.2">
      <c r="A120" s="16"/>
      <c r="B120" s="142" t="s">
        <v>141</v>
      </c>
      <c r="C120" s="143"/>
      <c r="D120" s="143"/>
      <c r="E120" s="144"/>
      <c r="F120" s="13"/>
      <c r="G120" s="14"/>
    </row>
    <row r="121" spans="1:7" x14ac:dyDescent="0.2">
      <c r="A121" s="16"/>
      <c r="B121" s="131" t="str">
        <f>B118</f>
        <v>A. Type Employee Name Here</v>
      </c>
      <c r="C121" s="137"/>
      <c r="D121" s="137"/>
      <c r="E121" s="138"/>
      <c r="F121" s="44">
        <f>F118</f>
        <v>0</v>
      </c>
      <c r="G121" s="14">
        <f>PRODUCT(G118*'Fringe Benefits'!C5*F118)</f>
        <v>0</v>
      </c>
    </row>
    <row r="122" spans="1:7" x14ac:dyDescent="0.2">
      <c r="A122" s="16"/>
      <c r="B122" s="131" t="str">
        <f>B119</f>
        <v>B. Type Employee Name Here</v>
      </c>
      <c r="C122" s="137"/>
      <c r="D122" s="137"/>
      <c r="E122" s="138"/>
      <c r="F122" s="44">
        <f>F119</f>
        <v>0</v>
      </c>
      <c r="G122" s="14">
        <f>PRODUCT(G119*'Fringe Benefits'!C5*F119)</f>
        <v>0</v>
      </c>
    </row>
    <row r="123" spans="1:7" x14ac:dyDescent="0.2">
      <c r="A123" s="16"/>
      <c r="B123" s="142" t="s">
        <v>142</v>
      </c>
      <c r="C123" s="143"/>
      <c r="D123" s="143"/>
      <c r="E123" s="144"/>
      <c r="F123" s="13"/>
      <c r="G123" s="14"/>
    </row>
    <row r="124" spans="1:7" x14ac:dyDescent="0.2">
      <c r="A124" s="16"/>
      <c r="B124" s="131" t="str">
        <f>B121</f>
        <v>A. Type Employee Name Here</v>
      </c>
      <c r="C124" s="137"/>
      <c r="D124" s="137"/>
      <c r="E124" s="138"/>
      <c r="F124" s="44">
        <f>F118</f>
        <v>0</v>
      </c>
      <c r="G124" s="14">
        <f>PRODUCT(G118*'Fringe Benefits'!C6*F118)</f>
        <v>0</v>
      </c>
    </row>
    <row r="125" spans="1:7" x14ac:dyDescent="0.2">
      <c r="A125" s="16"/>
      <c r="B125" s="131" t="str">
        <f>B122</f>
        <v>B. Type Employee Name Here</v>
      </c>
      <c r="C125" s="137"/>
      <c r="D125" s="137"/>
      <c r="E125" s="138"/>
      <c r="F125" s="44">
        <f>F119</f>
        <v>0</v>
      </c>
      <c r="G125" s="14">
        <f>PRODUCT(G119*'Fringe Benefits'!C6*F119)</f>
        <v>0</v>
      </c>
    </row>
    <row r="126" spans="1:7" x14ac:dyDescent="0.2">
      <c r="A126" s="16"/>
      <c r="B126" s="139" t="s">
        <v>46</v>
      </c>
      <c r="C126" s="143"/>
      <c r="D126" s="143"/>
      <c r="E126" s="144"/>
      <c r="F126" s="13"/>
      <c r="G126" s="14"/>
    </row>
    <row r="127" spans="1:7" x14ac:dyDescent="0.2">
      <c r="A127" s="16"/>
      <c r="B127" s="131" t="str">
        <f>B118</f>
        <v>A. Type Employee Name Here</v>
      </c>
      <c r="C127" s="137"/>
      <c r="D127" s="137"/>
      <c r="E127" s="138"/>
      <c r="F127" s="44">
        <f>F118</f>
        <v>0</v>
      </c>
      <c r="G127" s="14">
        <f>PRODUCT(G118*'Fringe Benefits'!C7*F118)</f>
        <v>0</v>
      </c>
    </row>
    <row r="128" spans="1:7" ht="13.5" thickBot="1" x14ac:dyDescent="0.25">
      <c r="A128" s="16"/>
      <c r="B128" s="131" t="str">
        <f>B119</f>
        <v>B. Type Employee Name Here</v>
      </c>
      <c r="C128" s="137"/>
      <c r="D128" s="137"/>
      <c r="E128" s="138"/>
      <c r="F128" s="44">
        <f>F119</f>
        <v>0</v>
      </c>
      <c r="G128" s="14">
        <f>PRODUCT(G119*'Fringe Benefits'!C7*F119)</f>
        <v>0</v>
      </c>
    </row>
    <row r="129" spans="1:9" ht="13.5" thickBot="1" x14ac:dyDescent="0.25">
      <c r="A129" s="104" t="s">
        <v>23</v>
      </c>
      <c r="B129" s="148" t="s">
        <v>113</v>
      </c>
      <c r="C129" s="149"/>
      <c r="D129" s="149"/>
      <c r="E129" s="150"/>
      <c r="F129" s="105"/>
      <c r="G129" s="106"/>
    </row>
    <row r="130" spans="1:9" x14ac:dyDescent="0.2">
      <c r="A130" s="16"/>
      <c r="B130" s="146" t="s">
        <v>19</v>
      </c>
      <c r="C130" s="147"/>
      <c r="D130" s="147"/>
      <c r="E130" s="101" t="s">
        <v>18</v>
      </c>
      <c r="F130" s="102">
        <v>0</v>
      </c>
      <c r="G130" s="103">
        <v>0</v>
      </c>
    </row>
    <row r="131" spans="1:9" x14ac:dyDescent="0.2">
      <c r="A131" s="16"/>
      <c r="B131" s="135" t="s">
        <v>20</v>
      </c>
      <c r="C131" s="136"/>
      <c r="D131" s="136"/>
      <c r="E131" s="4" t="s">
        <v>18</v>
      </c>
      <c r="F131" s="42">
        <v>0</v>
      </c>
      <c r="G131" s="59">
        <v>0</v>
      </c>
    </row>
    <row r="132" spans="1:9" x14ac:dyDescent="0.2">
      <c r="A132" s="16"/>
      <c r="B132" s="135" t="s">
        <v>21</v>
      </c>
      <c r="C132" s="136"/>
      <c r="D132" s="136"/>
      <c r="E132" s="4" t="s">
        <v>18</v>
      </c>
      <c r="F132" s="42">
        <v>0</v>
      </c>
      <c r="G132" s="5">
        <v>0</v>
      </c>
    </row>
    <row r="133" spans="1:9" x14ac:dyDescent="0.2">
      <c r="A133" s="16"/>
      <c r="B133" s="135" t="s">
        <v>22</v>
      </c>
      <c r="C133" s="136"/>
      <c r="D133" s="136"/>
      <c r="E133" s="4" t="s">
        <v>18</v>
      </c>
      <c r="F133" s="42">
        <v>0</v>
      </c>
      <c r="G133" s="5">
        <v>0</v>
      </c>
    </row>
    <row r="134" spans="1:9" x14ac:dyDescent="0.2">
      <c r="A134" s="16"/>
      <c r="B134" s="135" t="s">
        <v>104</v>
      </c>
      <c r="C134" s="136"/>
      <c r="D134" s="136"/>
      <c r="E134" s="4" t="s">
        <v>18</v>
      </c>
      <c r="F134" s="42">
        <v>0</v>
      </c>
      <c r="G134" s="5">
        <v>0</v>
      </c>
    </row>
    <row r="135" spans="1:9" x14ac:dyDescent="0.2">
      <c r="A135" s="16"/>
      <c r="B135" s="135" t="s">
        <v>105</v>
      </c>
      <c r="C135" s="136"/>
      <c r="D135" s="136"/>
      <c r="E135" s="4" t="s">
        <v>18</v>
      </c>
      <c r="F135" s="42">
        <v>0</v>
      </c>
      <c r="G135" s="5">
        <v>0</v>
      </c>
      <c r="I135" s="55"/>
    </row>
    <row r="136" spans="1:9" x14ac:dyDescent="0.2">
      <c r="A136" s="16"/>
      <c r="B136" s="135" t="s">
        <v>106</v>
      </c>
      <c r="C136" s="136"/>
      <c r="D136" s="136"/>
      <c r="E136" s="4" t="s">
        <v>18</v>
      </c>
      <c r="F136" s="42">
        <v>0</v>
      </c>
      <c r="G136" s="5">
        <v>0</v>
      </c>
      <c r="H136" s="70"/>
      <c r="I136" s="55"/>
    </row>
    <row r="137" spans="1:9" x14ac:dyDescent="0.2">
      <c r="A137" s="16"/>
      <c r="B137" s="142" t="s">
        <v>139</v>
      </c>
      <c r="C137" s="143"/>
      <c r="D137" s="143"/>
      <c r="E137" s="144"/>
      <c r="F137" s="13"/>
      <c r="G137" s="14"/>
      <c r="H137" s="69"/>
    </row>
    <row r="138" spans="1:9" x14ac:dyDescent="0.2">
      <c r="A138" s="16"/>
      <c r="B138" s="131" t="str">
        <f t="shared" ref="B138:B152" si="0">B130</f>
        <v>A. Type Employee Name Here</v>
      </c>
      <c r="C138" s="137"/>
      <c r="D138" s="137"/>
      <c r="E138" s="138"/>
      <c r="F138" s="44">
        <f t="shared" ref="F138:F152" si="1">F130</f>
        <v>0</v>
      </c>
      <c r="G138" s="14">
        <f>PRODUCT(G130*'Fringe Benefits'!C5*F130)</f>
        <v>0</v>
      </c>
    </row>
    <row r="139" spans="1:9" x14ac:dyDescent="0.2">
      <c r="A139" s="16"/>
      <c r="B139" s="131" t="str">
        <f t="shared" si="0"/>
        <v>B. Type Employee Name Here</v>
      </c>
      <c r="C139" s="137"/>
      <c r="D139" s="137"/>
      <c r="E139" s="138"/>
      <c r="F139" s="44">
        <f t="shared" si="1"/>
        <v>0</v>
      </c>
      <c r="G139" s="14">
        <f>PRODUCT(G131*'Fringe Benefits'!C5*F131)</f>
        <v>0</v>
      </c>
    </row>
    <row r="140" spans="1:9" x14ac:dyDescent="0.2">
      <c r="A140" s="16"/>
      <c r="B140" s="131" t="str">
        <f t="shared" si="0"/>
        <v>C. Type Employee Name Here</v>
      </c>
      <c r="C140" s="137"/>
      <c r="D140" s="137"/>
      <c r="E140" s="138"/>
      <c r="F140" s="44">
        <f t="shared" si="1"/>
        <v>0</v>
      </c>
      <c r="G140" s="14">
        <f>PRODUCT(G132*'Fringe Benefits'!C5*F132)</f>
        <v>0</v>
      </c>
    </row>
    <row r="141" spans="1:9" x14ac:dyDescent="0.2">
      <c r="A141" s="16"/>
      <c r="B141" s="131" t="str">
        <f t="shared" si="0"/>
        <v>D. Type Employee Name Here</v>
      </c>
      <c r="C141" s="137"/>
      <c r="D141" s="137"/>
      <c r="E141" s="138"/>
      <c r="F141" s="44">
        <f t="shared" si="1"/>
        <v>0</v>
      </c>
      <c r="G141" s="14">
        <f>PRODUCT(G133*'Fringe Benefits'!C5*F133)</f>
        <v>0</v>
      </c>
    </row>
    <row r="142" spans="1:9" x14ac:dyDescent="0.2">
      <c r="A142" s="16"/>
      <c r="B142" s="131" t="str">
        <f t="shared" si="0"/>
        <v>E. Type Employee Name Here</v>
      </c>
      <c r="C142" s="137"/>
      <c r="D142" s="137"/>
      <c r="E142" s="138"/>
      <c r="F142" s="44">
        <f t="shared" si="1"/>
        <v>0</v>
      </c>
      <c r="G142" s="14">
        <f>PRODUCT(G134*'Fringe Benefits'!C5*F134)</f>
        <v>0</v>
      </c>
    </row>
    <row r="143" spans="1:9" x14ac:dyDescent="0.2">
      <c r="A143" s="16"/>
      <c r="B143" s="131" t="str">
        <f t="shared" si="0"/>
        <v>F. Type Employee Name Here</v>
      </c>
      <c r="C143" s="137"/>
      <c r="D143" s="137"/>
      <c r="E143" s="138"/>
      <c r="F143" s="44">
        <f t="shared" si="1"/>
        <v>0</v>
      </c>
      <c r="G143" s="14">
        <f>PRODUCT(G135*'Fringe Benefits'!C5*F135)</f>
        <v>0</v>
      </c>
      <c r="I143" s="55"/>
    </row>
    <row r="144" spans="1:9" x14ac:dyDescent="0.2">
      <c r="A144" s="16"/>
      <c r="B144" s="131" t="str">
        <f t="shared" si="0"/>
        <v>G. Type Employee Name Here</v>
      </c>
      <c r="C144" s="137"/>
      <c r="D144" s="137"/>
      <c r="E144" s="138"/>
      <c r="F144" s="44">
        <f t="shared" si="1"/>
        <v>0</v>
      </c>
      <c r="G144" s="14">
        <f>PRODUCT(G136*'Fringe Benefits'!C5*F136)</f>
        <v>0</v>
      </c>
      <c r="H144" s="70"/>
      <c r="I144" s="55"/>
    </row>
    <row r="145" spans="1:8" x14ac:dyDescent="0.2">
      <c r="A145" s="16"/>
      <c r="B145" s="142" t="s">
        <v>140</v>
      </c>
      <c r="C145" s="143"/>
      <c r="D145" s="143"/>
      <c r="E145" s="144"/>
      <c r="F145" s="13"/>
      <c r="G145" s="14"/>
      <c r="H145" s="69"/>
    </row>
    <row r="146" spans="1:8" x14ac:dyDescent="0.2">
      <c r="A146" s="16"/>
      <c r="B146" s="131" t="str">
        <f t="shared" si="0"/>
        <v>A. Type Employee Name Here</v>
      </c>
      <c r="C146" s="137"/>
      <c r="D146" s="137"/>
      <c r="E146" s="138"/>
      <c r="F146" s="44">
        <f t="shared" si="1"/>
        <v>0</v>
      </c>
      <c r="G146" s="14">
        <f>PRODUCT(G130*'Fringe Benefits'!C6*F130)</f>
        <v>0</v>
      </c>
    </row>
    <row r="147" spans="1:8" x14ac:dyDescent="0.2">
      <c r="A147" s="16"/>
      <c r="B147" s="131" t="str">
        <f t="shared" si="0"/>
        <v>B. Type Employee Name Here</v>
      </c>
      <c r="C147" s="137"/>
      <c r="D147" s="137"/>
      <c r="E147" s="138"/>
      <c r="F147" s="44">
        <f t="shared" si="1"/>
        <v>0</v>
      </c>
      <c r="G147" s="14">
        <f>PRODUCT(G131*'Fringe Benefits'!C6*F131)</f>
        <v>0</v>
      </c>
    </row>
    <row r="148" spans="1:8" x14ac:dyDescent="0.2">
      <c r="A148" s="16"/>
      <c r="B148" s="131" t="str">
        <f t="shared" si="0"/>
        <v>C. Type Employee Name Here</v>
      </c>
      <c r="C148" s="137"/>
      <c r="D148" s="137"/>
      <c r="E148" s="138"/>
      <c r="F148" s="44">
        <f t="shared" si="1"/>
        <v>0</v>
      </c>
      <c r="G148" s="14">
        <f>PRODUCT(G132*'Fringe Benefits'!C6*F132)</f>
        <v>0</v>
      </c>
    </row>
    <row r="149" spans="1:8" x14ac:dyDescent="0.2">
      <c r="A149" s="16"/>
      <c r="B149" s="131" t="str">
        <f t="shared" si="0"/>
        <v>D. Type Employee Name Here</v>
      </c>
      <c r="C149" s="137"/>
      <c r="D149" s="137"/>
      <c r="E149" s="138"/>
      <c r="F149" s="44">
        <f t="shared" si="1"/>
        <v>0</v>
      </c>
      <c r="G149" s="14">
        <f>PRODUCT(G133*'Fringe Benefits'!C6*F133)</f>
        <v>0</v>
      </c>
    </row>
    <row r="150" spans="1:8" x14ac:dyDescent="0.2">
      <c r="A150" s="16"/>
      <c r="B150" s="131" t="str">
        <f t="shared" si="0"/>
        <v>E. Type Employee Name Here</v>
      </c>
      <c r="C150" s="137"/>
      <c r="D150" s="137"/>
      <c r="E150" s="138"/>
      <c r="F150" s="44">
        <f t="shared" si="1"/>
        <v>0</v>
      </c>
      <c r="G150" s="14">
        <f>PRODUCT(G134*'Fringe Benefits'!C6*F134)</f>
        <v>0</v>
      </c>
    </row>
    <row r="151" spans="1:8" x14ac:dyDescent="0.2">
      <c r="A151" s="16"/>
      <c r="B151" s="131" t="str">
        <f t="shared" si="0"/>
        <v>F. Type Employee Name Here</v>
      </c>
      <c r="C151" s="137"/>
      <c r="D151" s="137"/>
      <c r="E151" s="138"/>
      <c r="F151" s="44">
        <f t="shared" si="1"/>
        <v>0</v>
      </c>
      <c r="G151" s="14">
        <f>PRODUCT(G135*'Fringe Benefits'!C6*F135)</f>
        <v>0</v>
      </c>
    </row>
    <row r="152" spans="1:8" x14ac:dyDescent="0.2">
      <c r="A152" s="16"/>
      <c r="B152" s="131" t="str">
        <f t="shared" si="0"/>
        <v>G. Type Employee Name Here</v>
      </c>
      <c r="C152" s="137"/>
      <c r="D152" s="137"/>
      <c r="E152" s="138"/>
      <c r="F152" s="44">
        <f t="shared" si="1"/>
        <v>0</v>
      </c>
      <c r="G152" s="14">
        <f>PRODUCT(G136*'Fringe Benefits'!C6*F136)</f>
        <v>0</v>
      </c>
    </row>
    <row r="153" spans="1:8" x14ac:dyDescent="0.2">
      <c r="A153" s="16"/>
      <c r="B153" s="139" t="s">
        <v>46</v>
      </c>
      <c r="C153" s="143"/>
      <c r="D153" s="143"/>
      <c r="E153" s="144"/>
      <c r="F153" s="13"/>
      <c r="G153" s="14"/>
    </row>
    <row r="154" spans="1:8" x14ac:dyDescent="0.2">
      <c r="A154" s="16"/>
      <c r="B154" s="131" t="str">
        <f t="shared" ref="B154:B160" si="2">B130</f>
        <v>A. Type Employee Name Here</v>
      </c>
      <c r="C154" s="137"/>
      <c r="D154" s="137"/>
      <c r="E154" s="138"/>
      <c r="F154" s="44">
        <f t="shared" ref="F154:F160" si="3">F130</f>
        <v>0</v>
      </c>
      <c r="G154" s="14">
        <f>PRODUCT(G130*'Fringe Benefits'!C7*F130)</f>
        <v>0</v>
      </c>
    </row>
    <row r="155" spans="1:8" x14ac:dyDescent="0.2">
      <c r="A155" s="16"/>
      <c r="B155" s="131" t="str">
        <f t="shared" si="2"/>
        <v>B. Type Employee Name Here</v>
      </c>
      <c r="C155" s="137"/>
      <c r="D155" s="137"/>
      <c r="E155" s="138"/>
      <c r="F155" s="44">
        <f t="shared" si="3"/>
        <v>0</v>
      </c>
      <c r="G155" s="14">
        <f>PRODUCT(G131*'Fringe Benefits'!C7*F131)</f>
        <v>0</v>
      </c>
    </row>
    <row r="156" spans="1:8" x14ac:dyDescent="0.2">
      <c r="A156" s="16"/>
      <c r="B156" s="131" t="str">
        <f t="shared" si="2"/>
        <v>C. Type Employee Name Here</v>
      </c>
      <c r="C156" s="137"/>
      <c r="D156" s="137"/>
      <c r="E156" s="138"/>
      <c r="F156" s="44">
        <f t="shared" si="3"/>
        <v>0</v>
      </c>
      <c r="G156" s="14">
        <f>PRODUCT(G132*'Fringe Benefits'!C7*F132)</f>
        <v>0</v>
      </c>
    </row>
    <row r="157" spans="1:8" x14ac:dyDescent="0.2">
      <c r="A157" s="16"/>
      <c r="B157" s="131" t="str">
        <f t="shared" si="2"/>
        <v>D. Type Employee Name Here</v>
      </c>
      <c r="C157" s="137"/>
      <c r="D157" s="137"/>
      <c r="E157" s="138"/>
      <c r="F157" s="44">
        <f t="shared" si="3"/>
        <v>0</v>
      </c>
      <c r="G157" s="14">
        <f>PRODUCT(G133*'Fringe Benefits'!C7*F133)</f>
        <v>0</v>
      </c>
    </row>
    <row r="158" spans="1:8" x14ac:dyDescent="0.2">
      <c r="A158" s="16"/>
      <c r="B158" s="131" t="str">
        <f t="shared" si="2"/>
        <v>E. Type Employee Name Here</v>
      </c>
      <c r="C158" s="137"/>
      <c r="D158" s="137"/>
      <c r="E158" s="138"/>
      <c r="F158" s="44">
        <f t="shared" si="3"/>
        <v>0</v>
      </c>
      <c r="G158" s="14">
        <f>PRODUCT(G134*'Fringe Benefits'!C7*F134)</f>
        <v>0</v>
      </c>
    </row>
    <row r="159" spans="1:8" x14ac:dyDescent="0.2">
      <c r="A159" s="16"/>
      <c r="B159" s="131" t="str">
        <f t="shared" si="2"/>
        <v>F. Type Employee Name Here</v>
      </c>
      <c r="C159" s="137"/>
      <c r="D159" s="137"/>
      <c r="E159" s="138"/>
      <c r="F159" s="44">
        <f t="shared" si="3"/>
        <v>0</v>
      </c>
      <c r="G159" s="14">
        <f>PRODUCT(G135*'Fringe Benefits'!C7*F135)</f>
        <v>0</v>
      </c>
    </row>
    <row r="160" spans="1:8" x14ac:dyDescent="0.2">
      <c r="A160" s="16"/>
      <c r="B160" s="131" t="str">
        <f t="shared" si="2"/>
        <v>G. Type Employee Name Here</v>
      </c>
      <c r="C160" s="137"/>
      <c r="D160" s="137"/>
      <c r="E160" s="138"/>
      <c r="F160" s="44">
        <f t="shared" si="3"/>
        <v>0</v>
      </c>
      <c r="G160" s="14">
        <f>PRODUCT(G136*'Fringe Benefits'!C7*F136)</f>
        <v>0</v>
      </c>
    </row>
    <row r="161" spans="1:10" x14ac:dyDescent="0.2">
      <c r="A161" s="16"/>
      <c r="B161" s="142" t="s">
        <v>138</v>
      </c>
      <c r="C161" s="143"/>
      <c r="D161" s="143"/>
      <c r="E161" s="144"/>
      <c r="F161" s="13"/>
      <c r="G161" s="14"/>
    </row>
    <row r="162" spans="1:10" x14ac:dyDescent="0.2">
      <c r="A162" s="16"/>
      <c r="B162" s="131" t="str">
        <f>B130</f>
        <v>A. Type Employee Name Here</v>
      </c>
      <c r="C162" s="132"/>
      <c r="D162" s="132"/>
      <c r="E162" s="133"/>
      <c r="F162" s="13"/>
      <c r="G162" s="14"/>
    </row>
    <row r="163" spans="1:10" x14ac:dyDescent="0.2">
      <c r="A163" s="16"/>
      <c r="B163" s="96"/>
      <c r="C163" s="142" t="s">
        <v>17</v>
      </c>
      <c r="D163" s="143"/>
      <c r="E163" s="144"/>
      <c r="F163" s="44">
        <f>F130</f>
        <v>0</v>
      </c>
      <c r="G163" s="71">
        <f>IF(B163="X",G130*'Fringe Benefits'!C8, 0)</f>
        <v>0</v>
      </c>
    </row>
    <row r="164" spans="1:10" x14ac:dyDescent="0.2">
      <c r="A164" s="16"/>
      <c r="B164" s="131" t="str">
        <f>B131</f>
        <v>B. Type Employee Name Here</v>
      </c>
      <c r="C164" s="137"/>
      <c r="D164" s="137"/>
      <c r="E164" s="138"/>
      <c r="F164" s="13"/>
      <c r="G164" s="14"/>
    </row>
    <row r="165" spans="1:10" x14ac:dyDescent="0.2">
      <c r="A165" s="16"/>
      <c r="B165" s="96"/>
      <c r="C165" s="142" t="s">
        <v>17</v>
      </c>
      <c r="D165" s="143"/>
      <c r="E165" s="144"/>
      <c r="F165" s="44">
        <f>F131</f>
        <v>0</v>
      </c>
      <c r="G165" s="71">
        <f>IF(B165="X",G131*'Fringe Benefits'!C8, 0)</f>
        <v>0</v>
      </c>
    </row>
    <row r="166" spans="1:10" x14ac:dyDescent="0.2">
      <c r="A166" s="16"/>
      <c r="B166" s="131" t="str">
        <f>B132</f>
        <v>C. Type Employee Name Here</v>
      </c>
      <c r="C166" s="137"/>
      <c r="D166" s="137"/>
      <c r="E166" s="138"/>
      <c r="F166" s="13"/>
      <c r="G166" s="14"/>
    </row>
    <row r="167" spans="1:10" x14ac:dyDescent="0.2">
      <c r="A167" s="16"/>
      <c r="B167" s="96"/>
      <c r="C167" s="142" t="s">
        <v>17</v>
      </c>
      <c r="D167" s="143"/>
      <c r="E167" s="144"/>
      <c r="F167" s="44">
        <f>F132</f>
        <v>0</v>
      </c>
      <c r="G167" s="14">
        <f>IF(B167="X",G132*'Fringe Benefits'!C8, 0)</f>
        <v>0</v>
      </c>
    </row>
    <row r="168" spans="1:10" x14ac:dyDescent="0.2">
      <c r="A168" s="16"/>
      <c r="B168" s="131" t="str">
        <f>B133</f>
        <v>D. Type Employee Name Here</v>
      </c>
      <c r="C168" s="137"/>
      <c r="D168" s="137"/>
      <c r="E168" s="138"/>
      <c r="F168" s="13"/>
      <c r="G168" s="14"/>
    </row>
    <row r="169" spans="1:10" x14ac:dyDescent="0.2">
      <c r="A169" s="16"/>
      <c r="B169" s="99"/>
      <c r="C169" s="142" t="s">
        <v>17</v>
      </c>
      <c r="D169" s="143"/>
      <c r="E169" s="144"/>
      <c r="F169" s="44">
        <f>F133</f>
        <v>0</v>
      </c>
      <c r="G169" s="14">
        <f>IF(B169="X",G133*'Fringe Benefits'!C8, 0)</f>
        <v>0</v>
      </c>
    </row>
    <row r="170" spans="1:10" x14ac:dyDescent="0.2">
      <c r="A170" s="16"/>
      <c r="B170" s="61" t="str">
        <f>B134</f>
        <v>E. Type Employee Name Here</v>
      </c>
      <c r="C170" s="62"/>
      <c r="D170" s="62"/>
      <c r="E170" s="63"/>
      <c r="F170" s="13"/>
      <c r="G170" s="14"/>
    </row>
    <row r="171" spans="1:10" x14ac:dyDescent="0.2">
      <c r="A171" s="16"/>
      <c r="B171" s="99"/>
      <c r="C171" s="142" t="s">
        <v>17</v>
      </c>
      <c r="D171" s="143"/>
      <c r="E171" s="144"/>
      <c r="F171" s="44">
        <f>F134</f>
        <v>0</v>
      </c>
      <c r="G171" s="14">
        <f>IF(B171="X",G134*'Fringe Benefits'!C8, 0)</f>
        <v>0</v>
      </c>
    </row>
    <row r="172" spans="1:10" x14ac:dyDescent="0.2">
      <c r="A172" s="16"/>
      <c r="B172" s="61" t="str">
        <f>B135</f>
        <v>F. Type Employee Name Here</v>
      </c>
      <c r="C172" s="62"/>
      <c r="D172" s="62"/>
      <c r="E172" s="63"/>
      <c r="F172" s="13"/>
      <c r="G172" s="14"/>
    </row>
    <row r="173" spans="1:10" x14ac:dyDescent="0.2">
      <c r="A173" s="16"/>
      <c r="B173" s="99"/>
      <c r="C173" s="142" t="s">
        <v>17</v>
      </c>
      <c r="D173" s="143"/>
      <c r="E173" s="144"/>
      <c r="F173" s="44">
        <f>F135</f>
        <v>0</v>
      </c>
      <c r="G173" s="14">
        <f>IF(B173="X",G135*'Fringe Benefits'!C8, 0)</f>
        <v>0</v>
      </c>
    </row>
    <row r="174" spans="1:10" x14ac:dyDescent="0.2">
      <c r="A174" s="16"/>
      <c r="B174" s="61" t="str">
        <f>B136</f>
        <v>G. Type Employee Name Here</v>
      </c>
      <c r="C174" s="62"/>
      <c r="D174" s="62"/>
      <c r="E174" s="63"/>
      <c r="F174" s="13"/>
      <c r="G174" s="14"/>
    </row>
    <row r="175" spans="1:10" x14ac:dyDescent="0.2">
      <c r="A175" s="16"/>
      <c r="B175" s="99"/>
      <c r="C175" s="142" t="s">
        <v>17</v>
      </c>
      <c r="D175" s="143"/>
      <c r="E175" s="144"/>
      <c r="F175" s="44">
        <f>F136</f>
        <v>0</v>
      </c>
      <c r="G175" s="14">
        <f>IF(B175="X",G136*'Fringe Benefits'!C8, 0)</f>
        <v>0</v>
      </c>
    </row>
    <row r="176" spans="1:10" ht="13.5" thickBot="1" x14ac:dyDescent="0.25">
      <c r="A176" s="48"/>
      <c r="B176" s="107"/>
      <c r="C176" s="58"/>
      <c r="E176" s="108"/>
      <c r="F176" s="109"/>
      <c r="G176" s="110"/>
      <c r="I176" s="55"/>
      <c r="J176" s="58"/>
    </row>
    <row r="177" spans="1:9" ht="13.5" thickBot="1" x14ac:dyDescent="0.25">
      <c r="A177" s="113" t="s">
        <v>9</v>
      </c>
      <c r="B177" s="186" t="s">
        <v>4</v>
      </c>
      <c r="C177" s="187"/>
      <c r="D177" s="187"/>
      <c r="E177" s="188"/>
      <c r="F177" s="111" t="s">
        <v>9</v>
      </c>
      <c r="G177" s="112" t="s">
        <v>2</v>
      </c>
    </row>
    <row r="178" spans="1:9" x14ac:dyDescent="0.2">
      <c r="A178" s="49" t="s">
        <v>51</v>
      </c>
      <c r="B178" s="53" t="s">
        <v>109</v>
      </c>
      <c r="C178" s="27"/>
      <c r="D178" s="27"/>
      <c r="E178" s="28"/>
      <c r="F178" s="35" t="str">
        <f t="shared" ref="F178:F217" si="4">A178</f>
        <v>H285XX</v>
      </c>
      <c r="G178" s="29">
        <f>G14+G16</f>
        <v>0</v>
      </c>
    </row>
    <row r="179" spans="1:9" x14ac:dyDescent="0.2">
      <c r="A179" s="49" t="s">
        <v>52</v>
      </c>
      <c r="B179" s="26" t="s">
        <v>8</v>
      </c>
      <c r="C179" s="27"/>
      <c r="D179" s="27"/>
      <c r="E179" s="28"/>
      <c r="F179" s="35" t="str">
        <f t="shared" si="4"/>
        <v>H286XX</v>
      </c>
      <c r="G179" s="29">
        <f>SUM(G34,G36,G38,G40,G46,G47,G48,G49,G42,G44,G50,G51)</f>
        <v>0</v>
      </c>
    </row>
    <row r="180" spans="1:9" x14ac:dyDescent="0.2">
      <c r="A180" s="49" t="s">
        <v>53</v>
      </c>
      <c r="B180" s="26" t="s">
        <v>24</v>
      </c>
      <c r="C180" s="27"/>
      <c r="D180" s="27"/>
      <c r="E180" s="28"/>
      <c r="F180" s="35" t="str">
        <f t="shared" si="4"/>
        <v>H290XX</v>
      </c>
      <c r="G180" s="29">
        <f>SUM(G118:G119)</f>
        <v>0</v>
      </c>
    </row>
    <row r="181" spans="1:9" x14ac:dyDescent="0.2">
      <c r="A181" s="49" t="s">
        <v>108</v>
      </c>
      <c r="B181" s="53" t="s">
        <v>114</v>
      </c>
      <c r="C181" s="27"/>
      <c r="D181" s="27"/>
      <c r="E181" s="28"/>
      <c r="F181" s="35" t="str">
        <f t="shared" si="4"/>
        <v>H291XX</v>
      </c>
      <c r="G181" s="29">
        <f>SUM(G130:G136)</f>
        <v>0</v>
      </c>
      <c r="I181" s="55"/>
    </row>
    <row r="182" spans="1:9" x14ac:dyDescent="0.2">
      <c r="A182" s="49" t="s">
        <v>122</v>
      </c>
      <c r="B182" s="53" t="s">
        <v>123</v>
      </c>
      <c r="C182" s="27"/>
      <c r="D182" s="27"/>
      <c r="E182" s="28"/>
      <c r="F182" s="35" t="str">
        <f t="shared" si="4"/>
        <v>2330XX</v>
      </c>
      <c r="G182" s="29">
        <f>SUM(G18,G53,G54,G55,G56,G121,G122,G138,G139,G140,G141,G142,G143,G144,G57,G58)</f>
        <v>0</v>
      </c>
    </row>
    <row r="183" spans="1:9" x14ac:dyDescent="0.2">
      <c r="A183" s="49" t="s">
        <v>121</v>
      </c>
      <c r="B183" s="53" t="s">
        <v>124</v>
      </c>
      <c r="C183" s="27"/>
      <c r="D183" s="27"/>
      <c r="E183" s="28"/>
      <c r="F183" s="35" t="str">
        <f t="shared" si="4"/>
        <v>2331XX</v>
      </c>
      <c r="G183" s="29">
        <f>SUM(G20,G60,G61,G62,G63,G124,G125,G146,G147,G148,G149,G150,G151,G152,G64,G65)</f>
        <v>0</v>
      </c>
    </row>
    <row r="184" spans="1:9" x14ac:dyDescent="0.2">
      <c r="A184" s="25" t="s">
        <v>45</v>
      </c>
      <c r="B184" s="26" t="s">
        <v>26</v>
      </c>
      <c r="C184" s="27"/>
      <c r="D184" s="27"/>
      <c r="E184" s="28"/>
      <c r="F184" s="35" t="str">
        <f t="shared" si="4"/>
        <v>H109XX</v>
      </c>
      <c r="G184" s="29">
        <f>SUM(G24,G25,G26,G27,G69,G70,G71,G72,G75,G76,G77,G78,G81,G82,G83,G84,G87,G88,G89,G90,G93,G94,G95,G96,G99,G100,G101,G102)</f>
        <v>0</v>
      </c>
    </row>
    <row r="185" spans="1:9" x14ac:dyDescent="0.2">
      <c r="A185" s="25" t="s">
        <v>47</v>
      </c>
      <c r="B185" s="26" t="s">
        <v>16</v>
      </c>
      <c r="C185" s="27"/>
      <c r="D185" s="27"/>
      <c r="E185" s="28"/>
      <c r="F185" s="35" t="str">
        <f t="shared" si="4"/>
        <v>H111XX</v>
      </c>
      <c r="G185" s="29">
        <f>SUM(G29,G104,G105,G106,G107,G127,G128,G154,G155,G156,G157,G158,G159,G160,G108,G109)</f>
        <v>0</v>
      </c>
      <c r="I185" s="55"/>
    </row>
    <row r="186" spans="1:9" x14ac:dyDescent="0.2">
      <c r="A186" s="25" t="s">
        <v>49</v>
      </c>
      <c r="B186" s="53" t="s">
        <v>25</v>
      </c>
      <c r="C186" s="27"/>
      <c r="D186" s="54"/>
      <c r="E186" s="28"/>
      <c r="F186" s="35" t="str">
        <f t="shared" si="4"/>
        <v>H113XX</v>
      </c>
      <c r="G186" s="29">
        <f>SUM(G31,G111,G112,G113,G114,G163,G165,G167,G169,G171,G173,G175,G115,G116)</f>
        <v>0</v>
      </c>
    </row>
    <row r="187" spans="1:9" x14ac:dyDescent="0.2">
      <c r="A187" s="25"/>
      <c r="B187" s="181" t="s">
        <v>38</v>
      </c>
      <c r="C187" s="140"/>
      <c r="D187" s="140"/>
      <c r="E187" s="140"/>
      <c r="F187" s="141"/>
      <c r="G187" s="47">
        <f>SUM(G178:G186)</f>
        <v>0</v>
      </c>
    </row>
    <row r="188" spans="1:9" x14ac:dyDescent="0.2">
      <c r="A188" s="50" t="s">
        <v>54</v>
      </c>
      <c r="B188" s="142" t="s">
        <v>59</v>
      </c>
      <c r="C188" s="140"/>
      <c r="D188" s="140"/>
      <c r="E188" s="141"/>
      <c r="F188" s="36" t="str">
        <f t="shared" si="4"/>
        <v>* H116XX</v>
      </c>
      <c r="G188" s="5">
        <v>0</v>
      </c>
    </row>
    <row r="189" spans="1:9" x14ac:dyDescent="0.2">
      <c r="A189" s="50" t="s">
        <v>55</v>
      </c>
      <c r="B189" s="142" t="s">
        <v>60</v>
      </c>
      <c r="C189" s="140"/>
      <c r="D189" s="140"/>
      <c r="E189" s="141"/>
      <c r="F189" s="36" t="str">
        <f t="shared" si="4"/>
        <v># H117XX</v>
      </c>
      <c r="G189" s="5">
        <v>0</v>
      </c>
    </row>
    <row r="190" spans="1:9" x14ac:dyDescent="0.2">
      <c r="A190" s="50" t="s">
        <v>56</v>
      </c>
      <c r="B190" s="142" t="s">
        <v>61</v>
      </c>
      <c r="C190" s="140"/>
      <c r="D190" s="140"/>
      <c r="E190" s="141"/>
      <c r="F190" s="36" t="str">
        <f t="shared" si="4"/>
        <v># H118XX</v>
      </c>
      <c r="G190" s="5">
        <v>0</v>
      </c>
    </row>
    <row r="191" spans="1:9" x14ac:dyDescent="0.2">
      <c r="A191" s="50" t="s">
        <v>57</v>
      </c>
      <c r="B191" s="142" t="s">
        <v>58</v>
      </c>
      <c r="C191" s="140"/>
      <c r="D191" s="140"/>
      <c r="E191" s="141"/>
      <c r="F191" s="36" t="str">
        <f t="shared" si="4"/>
        <v>H123XX</v>
      </c>
      <c r="G191" s="59">
        <v>0</v>
      </c>
    </row>
    <row r="192" spans="1:9" x14ac:dyDescent="0.2">
      <c r="A192" s="50" t="s">
        <v>62</v>
      </c>
      <c r="B192" s="142" t="s">
        <v>63</v>
      </c>
      <c r="C192" s="140"/>
      <c r="D192" s="140"/>
      <c r="E192" s="141"/>
      <c r="F192" s="36" t="str">
        <f t="shared" si="4"/>
        <v>H127XX</v>
      </c>
      <c r="G192" s="59">
        <v>0</v>
      </c>
    </row>
    <row r="193" spans="1:7" x14ac:dyDescent="0.2">
      <c r="A193" s="50" t="s">
        <v>64</v>
      </c>
      <c r="B193" s="139" t="s">
        <v>6</v>
      </c>
      <c r="C193" s="140"/>
      <c r="D193" s="140"/>
      <c r="E193" s="141"/>
      <c r="F193" s="36" t="str">
        <f t="shared" si="4"/>
        <v>H132XX</v>
      </c>
      <c r="G193" s="5">
        <v>0</v>
      </c>
    </row>
    <row r="194" spans="1:7" x14ac:dyDescent="0.2">
      <c r="A194" s="50" t="s">
        <v>65</v>
      </c>
      <c r="B194" s="142" t="s">
        <v>66</v>
      </c>
      <c r="C194" s="140"/>
      <c r="D194" s="140"/>
      <c r="E194" s="141"/>
      <c r="F194" s="36" t="str">
        <f t="shared" si="4"/>
        <v>H140XX</v>
      </c>
      <c r="G194" s="5">
        <v>0</v>
      </c>
    </row>
    <row r="195" spans="1:7" x14ac:dyDescent="0.2">
      <c r="A195" s="50" t="s">
        <v>69</v>
      </c>
      <c r="B195" s="142" t="s">
        <v>70</v>
      </c>
      <c r="C195" s="140"/>
      <c r="D195" s="140"/>
      <c r="E195" s="141"/>
      <c r="F195" s="36" t="str">
        <f t="shared" ref="F195" si="5">A195</f>
        <v>H141XX</v>
      </c>
      <c r="G195" s="5">
        <v>0</v>
      </c>
    </row>
    <row r="196" spans="1:7" x14ac:dyDescent="0.2">
      <c r="A196" s="50" t="s">
        <v>67</v>
      </c>
      <c r="B196" s="142" t="s">
        <v>68</v>
      </c>
      <c r="C196" s="140"/>
      <c r="D196" s="140"/>
      <c r="E196" s="141"/>
      <c r="F196" s="36" t="str">
        <f t="shared" si="4"/>
        <v>H142XX</v>
      </c>
      <c r="G196" s="5">
        <v>0</v>
      </c>
    </row>
    <row r="197" spans="1:7" x14ac:dyDescent="0.2">
      <c r="A197" s="50" t="s">
        <v>71</v>
      </c>
      <c r="B197" s="139" t="s">
        <v>35</v>
      </c>
      <c r="C197" s="140"/>
      <c r="D197" s="140"/>
      <c r="E197" s="141"/>
      <c r="F197" s="36" t="str">
        <f t="shared" si="4"/>
        <v>* H148XX</v>
      </c>
      <c r="G197" s="59">
        <v>0</v>
      </c>
    </row>
    <row r="198" spans="1:7" x14ac:dyDescent="0.2">
      <c r="A198" s="50" t="s">
        <v>72</v>
      </c>
      <c r="B198" s="142" t="s">
        <v>73</v>
      </c>
      <c r="C198" s="140"/>
      <c r="D198" s="140"/>
      <c r="E198" s="141"/>
      <c r="F198" s="36" t="str">
        <f t="shared" si="4"/>
        <v>H149XX</v>
      </c>
      <c r="G198" s="5">
        <v>0</v>
      </c>
    </row>
    <row r="199" spans="1:7" x14ac:dyDescent="0.2">
      <c r="A199" s="50" t="s">
        <v>74</v>
      </c>
      <c r="B199" s="142" t="s">
        <v>75</v>
      </c>
      <c r="C199" s="145"/>
      <c r="D199" s="145"/>
      <c r="E199" s="145"/>
      <c r="F199" s="30" t="str">
        <f t="shared" si="4"/>
        <v>H150XX</v>
      </c>
      <c r="G199" s="5">
        <v>0</v>
      </c>
    </row>
    <row r="200" spans="1:7" x14ac:dyDescent="0.2">
      <c r="A200" s="50" t="s">
        <v>76</v>
      </c>
      <c r="B200" s="142" t="s">
        <v>77</v>
      </c>
      <c r="C200" s="140"/>
      <c r="D200" s="140"/>
      <c r="E200" s="141"/>
      <c r="F200" s="36" t="str">
        <f t="shared" si="4"/>
        <v>H156XX</v>
      </c>
      <c r="G200" s="5">
        <v>0</v>
      </c>
    </row>
    <row r="201" spans="1:7" x14ac:dyDescent="0.2">
      <c r="A201" s="50" t="s">
        <v>78</v>
      </c>
      <c r="B201" s="142" t="s">
        <v>79</v>
      </c>
      <c r="C201" s="140"/>
      <c r="D201" s="140"/>
      <c r="E201" s="141"/>
      <c r="F201" s="36" t="str">
        <f t="shared" si="4"/>
        <v>H168XX</v>
      </c>
      <c r="G201" s="5">
        <v>0</v>
      </c>
    </row>
    <row r="202" spans="1:7" x14ac:dyDescent="0.2">
      <c r="A202" s="50" t="s">
        <v>80</v>
      </c>
      <c r="B202" s="142" t="s">
        <v>81</v>
      </c>
      <c r="C202" s="140"/>
      <c r="D202" s="140"/>
      <c r="E202" s="141"/>
      <c r="F202" s="36" t="str">
        <f t="shared" si="4"/>
        <v>H157XX</v>
      </c>
      <c r="G202" s="5">
        <v>0</v>
      </c>
    </row>
    <row r="203" spans="1:7" x14ac:dyDescent="0.2">
      <c r="A203" s="50" t="s">
        <v>82</v>
      </c>
      <c r="B203" s="142" t="s">
        <v>83</v>
      </c>
      <c r="C203" s="140"/>
      <c r="D203" s="140"/>
      <c r="E203" s="141"/>
      <c r="F203" s="36" t="str">
        <f t="shared" si="4"/>
        <v>H158XX</v>
      </c>
      <c r="G203" s="5">
        <v>0</v>
      </c>
    </row>
    <row r="204" spans="1:7" x14ac:dyDescent="0.2">
      <c r="A204" s="50" t="s">
        <v>84</v>
      </c>
      <c r="B204" s="60" t="s">
        <v>37</v>
      </c>
      <c r="C204" s="62"/>
      <c r="D204" s="62"/>
      <c r="E204" s="63"/>
      <c r="F204" s="36" t="str">
        <f t="shared" si="4"/>
        <v>* H159XX</v>
      </c>
      <c r="G204" s="5">
        <v>0</v>
      </c>
    </row>
    <row r="205" spans="1:7" x14ac:dyDescent="0.2">
      <c r="A205" s="50" t="s">
        <v>103</v>
      </c>
      <c r="B205" s="142" t="s">
        <v>85</v>
      </c>
      <c r="C205" s="140"/>
      <c r="D205" s="140"/>
      <c r="E205" s="141"/>
      <c r="F205" s="36" t="str">
        <f t="shared" si="4"/>
        <v>H160XX</v>
      </c>
      <c r="G205" s="5">
        <v>0</v>
      </c>
    </row>
    <row r="206" spans="1:7" x14ac:dyDescent="0.2">
      <c r="A206" s="50" t="s">
        <v>86</v>
      </c>
      <c r="B206" s="142" t="s">
        <v>87</v>
      </c>
      <c r="C206" s="140"/>
      <c r="D206" s="140"/>
      <c r="E206" s="141"/>
      <c r="F206" s="36" t="str">
        <f t="shared" si="4"/>
        <v>* H161XX</v>
      </c>
      <c r="G206" s="5">
        <v>0</v>
      </c>
    </row>
    <row r="207" spans="1:7" x14ac:dyDescent="0.2">
      <c r="A207" s="50" t="s">
        <v>88</v>
      </c>
      <c r="B207" s="142" t="s">
        <v>116</v>
      </c>
      <c r="C207" s="140"/>
      <c r="D207" s="140"/>
      <c r="E207" s="141"/>
      <c r="F207" s="36" t="str">
        <f t="shared" si="4"/>
        <v>* H162XX</v>
      </c>
      <c r="G207" s="5">
        <v>0</v>
      </c>
    </row>
    <row r="208" spans="1:7" x14ac:dyDescent="0.2">
      <c r="A208" s="50" t="s">
        <v>89</v>
      </c>
      <c r="B208" s="142" t="s">
        <v>90</v>
      </c>
      <c r="C208" s="140"/>
      <c r="D208" s="140"/>
      <c r="E208" s="141"/>
      <c r="F208" s="36" t="str">
        <f t="shared" si="4"/>
        <v>* H163XX</v>
      </c>
      <c r="G208" s="5">
        <v>0</v>
      </c>
    </row>
    <row r="209" spans="1:9" x14ac:dyDescent="0.2">
      <c r="A209" s="50" t="s">
        <v>91</v>
      </c>
      <c r="B209" s="142" t="s">
        <v>92</v>
      </c>
      <c r="C209" s="140"/>
      <c r="D209" s="140"/>
      <c r="E209" s="141"/>
      <c r="F209" s="36" t="str">
        <f t="shared" si="4"/>
        <v>* H164XX</v>
      </c>
      <c r="G209" s="5">
        <v>0</v>
      </c>
    </row>
    <row r="210" spans="1:9" x14ac:dyDescent="0.2">
      <c r="A210" s="50" t="s">
        <v>93</v>
      </c>
      <c r="B210" s="142" t="s">
        <v>94</v>
      </c>
      <c r="C210" s="140"/>
      <c r="D210" s="140"/>
      <c r="E210" s="141"/>
      <c r="F210" s="36" t="str">
        <f t="shared" si="4"/>
        <v>* H167XX</v>
      </c>
      <c r="G210" s="5">
        <v>0</v>
      </c>
    </row>
    <row r="211" spans="1:9" x14ac:dyDescent="0.2">
      <c r="A211" s="50" t="s">
        <v>95</v>
      </c>
      <c r="B211" s="142" t="s">
        <v>96</v>
      </c>
      <c r="C211" s="140"/>
      <c r="D211" s="140"/>
      <c r="E211" s="141"/>
      <c r="F211" s="36" t="str">
        <f t="shared" si="4"/>
        <v>* H253XX</v>
      </c>
      <c r="G211" s="5">
        <v>0</v>
      </c>
    </row>
    <row r="212" spans="1:9" x14ac:dyDescent="0.2">
      <c r="A212" s="50" t="s">
        <v>97</v>
      </c>
      <c r="B212" s="142" t="s">
        <v>98</v>
      </c>
      <c r="C212" s="140"/>
      <c r="D212" s="140"/>
      <c r="E212" s="141"/>
      <c r="F212" s="36" t="str">
        <f t="shared" si="4"/>
        <v>* H250XX</v>
      </c>
      <c r="G212" s="5">
        <v>0</v>
      </c>
    </row>
    <row r="213" spans="1:9" x14ac:dyDescent="0.2">
      <c r="A213" s="50" t="s">
        <v>99</v>
      </c>
      <c r="B213" s="142" t="s">
        <v>100</v>
      </c>
      <c r="C213" s="140"/>
      <c r="D213" s="140"/>
      <c r="E213" s="141"/>
      <c r="F213" s="36" t="str">
        <f t="shared" si="4"/>
        <v>* H270XX</v>
      </c>
      <c r="G213" s="5">
        <v>0</v>
      </c>
    </row>
    <row r="214" spans="1:9" x14ac:dyDescent="0.2">
      <c r="A214" s="50" t="s">
        <v>101</v>
      </c>
      <c r="B214" s="64" t="s">
        <v>107</v>
      </c>
      <c r="C214" s="62"/>
      <c r="D214" s="62"/>
      <c r="E214" s="63"/>
      <c r="F214" s="36" t="str">
        <f t="shared" si="4"/>
        <v>* H243XX</v>
      </c>
      <c r="G214" s="5">
        <v>0</v>
      </c>
    </row>
    <row r="215" spans="1:9" x14ac:dyDescent="0.2">
      <c r="A215" s="62"/>
      <c r="B215" s="181" t="s">
        <v>39</v>
      </c>
      <c r="C215" s="182"/>
      <c r="D215" s="182"/>
      <c r="E215" s="182"/>
      <c r="F215" s="183"/>
      <c r="G215" s="74">
        <f>SUM(G188:G214)</f>
        <v>0</v>
      </c>
      <c r="I215" s="40"/>
    </row>
    <row r="216" spans="1:9" x14ac:dyDescent="0.2">
      <c r="A216" s="62"/>
      <c r="B216" s="181" t="s">
        <v>127</v>
      </c>
      <c r="C216" s="182"/>
      <c r="D216" s="182"/>
      <c r="E216" s="182"/>
      <c r="F216" s="183"/>
      <c r="G216" s="74">
        <f>G187+G215</f>
        <v>0</v>
      </c>
    </row>
    <row r="217" spans="1:9" x14ac:dyDescent="0.2">
      <c r="A217" s="66" t="s">
        <v>102</v>
      </c>
      <c r="B217" s="178" t="s">
        <v>32</v>
      </c>
      <c r="C217" s="179"/>
      <c r="D217" s="51"/>
      <c r="E217" s="12" t="s">
        <v>31</v>
      </c>
      <c r="F217" s="36" t="str">
        <f t="shared" si="4"/>
        <v>H198XX</v>
      </c>
      <c r="G217" s="72">
        <f>IF(D217="X",G187*B218,0)</f>
        <v>0</v>
      </c>
      <c r="I217" s="40"/>
    </row>
    <row r="218" spans="1:9" x14ac:dyDescent="0.2">
      <c r="A218" s="12"/>
      <c r="B218" s="100"/>
      <c r="C218" s="33" t="s">
        <v>33</v>
      </c>
      <c r="D218" s="46"/>
      <c r="E218" s="12" t="s">
        <v>34</v>
      </c>
      <c r="F218" s="67" t="s">
        <v>102</v>
      </c>
      <c r="G218" s="72">
        <f>IF(D218="X",(G187+G215)*B218,0)</f>
        <v>0</v>
      </c>
    </row>
    <row r="219" spans="1:9" ht="13.5" thickBot="1" x14ac:dyDescent="0.25">
      <c r="A219" s="60"/>
      <c r="B219" s="62"/>
      <c r="C219" s="62"/>
      <c r="D219" s="46"/>
      <c r="E219" s="80" t="s">
        <v>128</v>
      </c>
      <c r="F219" s="68" t="s">
        <v>102</v>
      </c>
      <c r="G219" s="73">
        <f>D219</f>
        <v>0</v>
      </c>
    </row>
    <row r="220" spans="1:9" x14ac:dyDescent="0.2">
      <c r="A220" s="3"/>
      <c r="B220" s="3"/>
      <c r="C220" s="3"/>
      <c r="D220" s="3"/>
      <c r="E220" s="184" t="s">
        <v>120</v>
      </c>
      <c r="F220" s="185"/>
      <c r="G220" s="52">
        <f>SUM(G187,G215,G217,G218,G219)</f>
        <v>0</v>
      </c>
    </row>
    <row r="221" spans="1:9" x14ac:dyDescent="0.2">
      <c r="A221" s="41" t="s">
        <v>42</v>
      </c>
      <c r="B221" s="3"/>
      <c r="C221" s="3"/>
      <c r="D221" s="3"/>
      <c r="E221" s="7"/>
      <c r="F221" s="10"/>
      <c r="G221" s="34"/>
    </row>
    <row r="222" spans="1:9" ht="19.5" x14ac:dyDescent="0.2">
      <c r="A222" s="41" t="s">
        <v>119</v>
      </c>
      <c r="B222" s="3"/>
      <c r="C222" s="3"/>
      <c r="D222" s="3"/>
      <c r="E222" s="38"/>
      <c r="F222" s="39"/>
      <c r="G222" s="40"/>
    </row>
    <row r="223" spans="1:9" x14ac:dyDescent="0.2">
      <c r="A223" s="41" t="s">
        <v>118</v>
      </c>
      <c r="B223" s="3"/>
      <c r="C223" s="3"/>
      <c r="D223" s="3"/>
      <c r="E223" s="38"/>
      <c r="F223" s="39"/>
      <c r="G223" s="40"/>
    </row>
    <row r="224" spans="1:9" x14ac:dyDescent="0.2">
      <c r="A224" s="41" t="s">
        <v>36</v>
      </c>
      <c r="B224" s="3"/>
      <c r="C224" s="3"/>
      <c r="D224" s="3"/>
      <c r="E224" s="38"/>
      <c r="F224" s="39"/>
      <c r="G224" s="40"/>
    </row>
    <row r="225" spans="1:7" x14ac:dyDescent="0.2">
      <c r="A225" s="41" t="s">
        <v>115</v>
      </c>
      <c r="B225" s="3"/>
      <c r="C225" s="3"/>
      <c r="D225" s="3"/>
      <c r="E225" s="38"/>
      <c r="F225" s="39"/>
      <c r="G225" s="40"/>
    </row>
    <row r="226" spans="1:7" x14ac:dyDescent="0.2">
      <c r="A226" s="41"/>
      <c r="B226" s="3"/>
      <c r="C226" s="3"/>
      <c r="D226" s="3"/>
      <c r="E226" s="38"/>
      <c r="F226" s="39"/>
      <c r="G226" s="40"/>
    </row>
    <row r="227" spans="1:7" x14ac:dyDescent="0.2">
      <c r="A227" s="3"/>
      <c r="B227" s="3"/>
      <c r="C227" s="3"/>
      <c r="D227" s="3"/>
      <c r="E227" s="38"/>
      <c r="F227" s="39"/>
      <c r="G227" s="40"/>
    </row>
    <row r="228" spans="1:7" x14ac:dyDescent="0.2">
      <c r="A228" s="3"/>
      <c r="B228" s="3"/>
      <c r="C228" s="3"/>
      <c r="D228" s="3"/>
      <c r="E228" s="3"/>
    </row>
    <row r="229" spans="1:7" x14ac:dyDescent="0.2">
      <c r="A229" s="119"/>
      <c r="B229" s="119"/>
      <c r="C229" s="119"/>
      <c r="D229" s="20"/>
      <c r="E229" s="180"/>
      <c r="F229" s="180"/>
      <c r="G229" s="180"/>
    </row>
    <row r="230" spans="1:7" x14ac:dyDescent="0.2">
      <c r="A230" s="20" t="s">
        <v>40</v>
      </c>
      <c r="B230" s="20"/>
      <c r="C230" s="20"/>
      <c r="D230" s="20"/>
      <c r="E230" s="134" t="s">
        <v>41</v>
      </c>
      <c r="F230" s="134"/>
      <c r="G230" s="134"/>
    </row>
    <row r="231" spans="1:7" x14ac:dyDescent="0.2">
      <c r="A231" s="20"/>
      <c r="B231" s="20"/>
      <c r="C231" s="20"/>
      <c r="D231" s="20"/>
      <c r="E231" s="20"/>
      <c r="F231" s="11"/>
      <c r="G231" s="20"/>
    </row>
    <row r="232" spans="1:7" x14ac:dyDescent="0.2">
      <c r="A232" s="20"/>
      <c r="B232" s="20"/>
      <c r="C232" s="20"/>
      <c r="D232" s="20"/>
      <c r="E232" s="20"/>
      <c r="F232" s="11"/>
      <c r="G232" s="20"/>
    </row>
    <row r="233" spans="1:7" x14ac:dyDescent="0.2">
      <c r="A233" s="119"/>
      <c r="B233" s="119"/>
      <c r="C233" s="119"/>
      <c r="D233" s="20"/>
      <c r="E233" s="180"/>
      <c r="F233" s="180"/>
      <c r="G233" s="180"/>
    </row>
    <row r="234" spans="1:7" x14ac:dyDescent="0.2">
      <c r="A234" s="20" t="s">
        <v>117</v>
      </c>
      <c r="B234" s="20"/>
      <c r="C234" s="20"/>
      <c r="D234" s="20"/>
      <c r="E234" s="134" t="s">
        <v>41</v>
      </c>
      <c r="F234" s="134"/>
      <c r="G234" s="134"/>
    </row>
    <row r="235" spans="1:7" x14ac:dyDescent="0.2">
      <c r="A235" s="20"/>
      <c r="B235" s="20"/>
      <c r="C235" s="20"/>
      <c r="D235" s="20"/>
      <c r="E235" s="20"/>
      <c r="F235" s="20"/>
      <c r="G235" s="20"/>
    </row>
    <row r="236" spans="1:7" x14ac:dyDescent="0.2">
      <c r="A236" s="20"/>
      <c r="B236" s="20"/>
      <c r="C236" s="20"/>
      <c r="D236" s="20"/>
      <c r="E236" s="20"/>
      <c r="F236" s="11"/>
      <c r="G236" s="20"/>
    </row>
    <row r="237" spans="1:7" x14ac:dyDescent="0.2">
      <c r="A237" s="61" t="s">
        <v>131</v>
      </c>
      <c r="B237" s="75"/>
      <c r="C237" s="75"/>
      <c r="D237" s="75"/>
      <c r="E237" s="75"/>
      <c r="F237" s="84"/>
      <c r="G237" s="20"/>
    </row>
    <row r="238" spans="1:7" x14ac:dyDescent="0.2">
      <c r="A238" s="83" t="s">
        <v>0</v>
      </c>
      <c r="B238" s="81"/>
      <c r="C238" s="4" t="s">
        <v>1</v>
      </c>
      <c r="D238" s="81"/>
      <c r="E238" s="17"/>
      <c r="F238" s="85"/>
      <c r="G238" s="20"/>
    </row>
    <row r="239" spans="1:7" ht="13.5" thickBot="1" x14ac:dyDescent="0.25">
      <c r="A239" s="6"/>
      <c r="B239" s="77"/>
      <c r="C239" s="77"/>
      <c r="D239" s="77"/>
      <c r="E239" s="77"/>
      <c r="F239" s="85"/>
      <c r="G239" s="20"/>
    </row>
    <row r="240" spans="1:7" ht="13.5" thickBot="1" x14ac:dyDescent="0.25">
      <c r="A240" s="90"/>
      <c r="B240" s="77"/>
      <c r="C240" s="91"/>
      <c r="D240" s="82"/>
      <c r="E240" s="92"/>
      <c r="F240" s="85"/>
      <c r="G240" s="20"/>
    </row>
    <row r="241" spans="1:7" x14ac:dyDescent="0.2">
      <c r="A241" s="86" t="s">
        <v>5</v>
      </c>
      <c r="B241" s="76"/>
      <c r="C241" s="87" t="s">
        <v>129</v>
      </c>
      <c r="D241" s="37"/>
      <c r="E241" s="88" t="s">
        <v>130</v>
      </c>
      <c r="F241" s="89"/>
      <c r="G241" s="20"/>
    </row>
    <row r="242" spans="1:7" x14ac:dyDescent="0.2">
      <c r="F242"/>
      <c r="G242" s="20"/>
    </row>
    <row r="243" spans="1:7" x14ac:dyDescent="0.2">
      <c r="F243"/>
      <c r="G243" s="20"/>
    </row>
    <row r="244" spans="1:7" x14ac:dyDescent="0.2">
      <c r="F244"/>
      <c r="G244" s="20"/>
    </row>
    <row r="245" spans="1:7" x14ac:dyDescent="0.2">
      <c r="F245"/>
    </row>
  </sheetData>
  <sheetProtection selectLockedCells="1"/>
  <mergeCells count="196">
    <mergeCell ref="B196:E196"/>
    <mergeCell ref="B198:E198"/>
    <mergeCell ref="B193:E193"/>
    <mergeCell ref="B194:E194"/>
    <mergeCell ref="B192:E192"/>
    <mergeCell ref="B195:E195"/>
    <mergeCell ref="B187:F187"/>
    <mergeCell ref="B166:E166"/>
    <mergeCell ref="B190:E190"/>
    <mergeCell ref="B197:E197"/>
    <mergeCell ref="B168:E168"/>
    <mergeCell ref="B188:E188"/>
    <mergeCell ref="B189:E189"/>
    <mergeCell ref="B177:E177"/>
    <mergeCell ref="C167:E167"/>
    <mergeCell ref="C169:E169"/>
    <mergeCell ref="C171:E171"/>
    <mergeCell ref="C173:E173"/>
    <mergeCell ref="C175:E175"/>
    <mergeCell ref="B135:D135"/>
    <mergeCell ref="B217:C217"/>
    <mergeCell ref="E230:G230"/>
    <mergeCell ref="E229:G229"/>
    <mergeCell ref="E233:G233"/>
    <mergeCell ref="B215:F215"/>
    <mergeCell ref="E220:F220"/>
    <mergeCell ref="B208:E208"/>
    <mergeCell ref="B209:E209"/>
    <mergeCell ref="B216:F216"/>
    <mergeCell ref="B200:E200"/>
    <mergeCell ref="B201:E201"/>
    <mergeCell ref="B205:E205"/>
    <mergeCell ref="B210:E210"/>
    <mergeCell ref="B206:E206"/>
    <mergeCell ref="B207:E207"/>
    <mergeCell ref="B191:E191"/>
    <mergeCell ref="B160:E160"/>
    <mergeCell ref="B161:E161"/>
    <mergeCell ref="B164:E164"/>
    <mergeCell ref="B162:E162"/>
    <mergeCell ref="B202:E202"/>
    <mergeCell ref="C163:E163"/>
    <mergeCell ref="C165:E165"/>
    <mergeCell ref="B134:D134"/>
    <mergeCell ref="B203:E203"/>
    <mergeCell ref="B211:E211"/>
    <mergeCell ref="B212:E212"/>
    <mergeCell ref="B213:E213"/>
    <mergeCell ref="B199:E199"/>
    <mergeCell ref="C76:E76"/>
    <mergeCell ref="C105:E105"/>
    <mergeCell ref="C106:E106"/>
    <mergeCell ref="C107:E107"/>
    <mergeCell ref="C111:E111"/>
    <mergeCell ref="B158:E158"/>
    <mergeCell ref="B159:E159"/>
    <mergeCell ref="B138:E138"/>
    <mergeCell ref="B139:E139"/>
    <mergeCell ref="B156:E156"/>
    <mergeCell ref="B120:E120"/>
    <mergeCell ref="C89:E89"/>
    <mergeCell ref="B86:E86"/>
    <mergeCell ref="B136:D136"/>
    <mergeCell ref="B119:D119"/>
    <mergeCell ref="C113:E113"/>
    <mergeCell ref="C104:E104"/>
    <mergeCell ref="B122:E122"/>
    <mergeCell ref="C18:E18"/>
    <mergeCell ref="C22:E22"/>
    <mergeCell ref="B17:E17"/>
    <mergeCell ref="C25:E25"/>
    <mergeCell ref="C20:E20"/>
    <mergeCell ref="B19:E19"/>
    <mergeCell ref="C114:E114"/>
    <mergeCell ref="B121:E121"/>
    <mergeCell ref="C46:E46"/>
    <mergeCell ref="C77:E77"/>
    <mergeCell ref="B45:E45"/>
    <mergeCell ref="B66:E66"/>
    <mergeCell ref="C56:E56"/>
    <mergeCell ref="C53:E53"/>
    <mergeCell ref="C54:E54"/>
    <mergeCell ref="C55:E55"/>
    <mergeCell ref="C48:E48"/>
    <mergeCell ref="C75:E75"/>
    <mergeCell ref="B33:D33"/>
    <mergeCell ref="B35:D35"/>
    <mergeCell ref="B37:D37"/>
    <mergeCell ref="C26:E26"/>
    <mergeCell ref="C87:E87"/>
    <mergeCell ref="C81:E81"/>
    <mergeCell ref="B137:E137"/>
    <mergeCell ref="B133:D133"/>
    <mergeCell ref="B123:E123"/>
    <mergeCell ref="B124:E124"/>
    <mergeCell ref="B1:E1"/>
    <mergeCell ref="B12:E12"/>
    <mergeCell ref="B32:E32"/>
    <mergeCell ref="B21:E21"/>
    <mergeCell ref="B23:E23"/>
    <mergeCell ref="B15:E15"/>
    <mergeCell ref="B28:E28"/>
    <mergeCell ref="B30:E30"/>
    <mergeCell ref="C29:E29"/>
    <mergeCell ref="B13:D13"/>
    <mergeCell ref="A3:G6"/>
    <mergeCell ref="A10:A11"/>
    <mergeCell ref="G10:G11"/>
    <mergeCell ref="B8:G8"/>
    <mergeCell ref="F10:F11"/>
    <mergeCell ref="C24:E24"/>
    <mergeCell ref="C27:E27"/>
    <mergeCell ref="C31:E31"/>
    <mergeCell ref="B10:E11"/>
    <mergeCell ref="C16:E16"/>
    <mergeCell ref="B157:E157"/>
    <mergeCell ref="B142:E142"/>
    <mergeCell ref="B153:E153"/>
    <mergeCell ref="B155:E155"/>
    <mergeCell ref="B154:E154"/>
    <mergeCell ref="B144:E144"/>
    <mergeCell ref="B140:E140"/>
    <mergeCell ref="B141:E141"/>
    <mergeCell ref="B145:E145"/>
    <mergeCell ref="B146:E146"/>
    <mergeCell ref="B151:E151"/>
    <mergeCell ref="B152:E152"/>
    <mergeCell ref="B147:E147"/>
    <mergeCell ref="B148:E148"/>
    <mergeCell ref="B149:E149"/>
    <mergeCell ref="B143:E143"/>
    <mergeCell ref="B150:E150"/>
    <mergeCell ref="C112:E112"/>
    <mergeCell ref="B103:E103"/>
    <mergeCell ref="C88:E88"/>
    <mergeCell ref="B125:E125"/>
    <mergeCell ref="B131:D131"/>
    <mergeCell ref="B132:D132"/>
    <mergeCell ref="B130:D130"/>
    <mergeCell ref="B129:E129"/>
    <mergeCell ref="B118:D118"/>
    <mergeCell ref="B117:E117"/>
    <mergeCell ref="B126:E126"/>
    <mergeCell ref="B127:E127"/>
    <mergeCell ref="B128:E128"/>
    <mergeCell ref="C109:E109"/>
    <mergeCell ref="C115:E115"/>
    <mergeCell ref="C116:E116"/>
    <mergeCell ref="C84:E84"/>
    <mergeCell ref="B39:D39"/>
    <mergeCell ref="C70:E70"/>
    <mergeCell ref="C71:E71"/>
    <mergeCell ref="C67:E67"/>
    <mergeCell ref="C85:E85"/>
    <mergeCell ref="B80:E80"/>
    <mergeCell ref="C79:E79"/>
    <mergeCell ref="C47:E47"/>
    <mergeCell ref="B68:E68"/>
    <mergeCell ref="C69:E69"/>
    <mergeCell ref="B59:E59"/>
    <mergeCell ref="C60:E60"/>
    <mergeCell ref="C61:E61"/>
    <mergeCell ref="C62:E62"/>
    <mergeCell ref="C63:E63"/>
    <mergeCell ref="B74:E74"/>
    <mergeCell ref="B52:E52"/>
    <mergeCell ref="C49:E49"/>
    <mergeCell ref="C73:E73"/>
    <mergeCell ref="C82:E82"/>
    <mergeCell ref="C83:E83"/>
    <mergeCell ref="C72:E72"/>
    <mergeCell ref="C78:E78"/>
    <mergeCell ref="C50:E50"/>
    <mergeCell ref="E234:G234"/>
    <mergeCell ref="B41:D41"/>
    <mergeCell ref="B43:D43"/>
    <mergeCell ref="C51:E51"/>
    <mergeCell ref="C58:E58"/>
    <mergeCell ref="C57:E57"/>
    <mergeCell ref="C65:E65"/>
    <mergeCell ref="C64:E64"/>
    <mergeCell ref="C91:E91"/>
    <mergeCell ref="B92:E92"/>
    <mergeCell ref="C93:E93"/>
    <mergeCell ref="C94:E94"/>
    <mergeCell ref="C95:E95"/>
    <mergeCell ref="C96:E96"/>
    <mergeCell ref="C97:E97"/>
    <mergeCell ref="B98:E98"/>
    <mergeCell ref="C99:E99"/>
    <mergeCell ref="C100:E100"/>
    <mergeCell ref="C101:E101"/>
    <mergeCell ref="C102:E102"/>
    <mergeCell ref="C108:E108"/>
    <mergeCell ref="C90:E90"/>
    <mergeCell ref="B110:E110"/>
  </mergeCells>
  <phoneticPr fontId="3" type="noConversion"/>
  <pageMargins left="0.25" right="0.25" top="0.25" bottom="0.5" header="0.25" footer="0.25"/>
  <pageSetup scale="96" fitToHeight="0" orientation="portrait" r:id="rId1"/>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1"/>
  <sheetViews>
    <sheetView zoomScale="150" zoomScaleNormal="150" workbookViewId="0">
      <selection activeCell="B19" sqref="B19"/>
    </sheetView>
  </sheetViews>
  <sheetFormatPr defaultColWidth="9.140625" defaultRowHeight="12.75" x14ac:dyDescent="0.2"/>
  <cols>
    <col min="1" max="1" width="9.85546875" customWidth="1"/>
    <col min="2" max="2" width="43.85546875" customWidth="1"/>
    <col min="3" max="3" width="11.42578125" bestFit="1" customWidth="1"/>
    <col min="4" max="4" width="5.140625" customWidth="1"/>
    <col min="5" max="5" width="5.85546875" customWidth="1"/>
  </cols>
  <sheetData>
    <row r="2" spans="1:8" x14ac:dyDescent="0.2">
      <c r="A2" s="19" t="s">
        <v>161</v>
      </c>
      <c r="B2" s="19"/>
      <c r="C2" s="20"/>
    </row>
    <row r="3" spans="1:8" x14ac:dyDescent="0.2">
      <c r="A3" s="20"/>
      <c r="B3" s="20"/>
      <c r="C3" s="20"/>
    </row>
    <row r="4" spans="1:8" x14ac:dyDescent="0.2">
      <c r="A4" s="21" t="s">
        <v>9</v>
      </c>
      <c r="B4" s="31" t="s">
        <v>4</v>
      </c>
      <c r="C4" s="21" t="s">
        <v>2</v>
      </c>
    </row>
    <row r="5" spans="1:8" x14ac:dyDescent="0.2">
      <c r="A5" s="79" t="s">
        <v>122</v>
      </c>
      <c r="B5" s="78" t="s">
        <v>143</v>
      </c>
      <c r="C5" s="22">
        <v>6.2E-2</v>
      </c>
      <c r="F5" t="s">
        <v>157</v>
      </c>
    </row>
    <row r="6" spans="1:8" x14ac:dyDescent="0.2">
      <c r="A6" s="79" t="s">
        <v>121</v>
      </c>
      <c r="B6" s="78" t="s">
        <v>144</v>
      </c>
      <c r="C6" s="22">
        <v>1.4500000000000001E-2</v>
      </c>
      <c r="F6" t="s">
        <v>158</v>
      </c>
    </row>
    <row r="7" spans="1:8" x14ac:dyDescent="0.2">
      <c r="A7" s="79" t="s">
        <v>47</v>
      </c>
      <c r="B7" s="22" t="s">
        <v>145</v>
      </c>
      <c r="C7" s="22">
        <v>2.5000000000000001E-3</v>
      </c>
    </row>
    <row r="8" spans="1:8" x14ac:dyDescent="0.2">
      <c r="A8" s="79" t="s">
        <v>49</v>
      </c>
      <c r="B8" s="22" t="s">
        <v>146</v>
      </c>
      <c r="C8" s="22">
        <v>0.06</v>
      </c>
    </row>
    <row r="9" spans="1:8" x14ac:dyDescent="0.2">
      <c r="A9" s="79" t="s">
        <v>45</v>
      </c>
      <c r="B9" s="22" t="s">
        <v>134</v>
      </c>
      <c r="C9" s="32">
        <v>23.76</v>
      </c>
    </row>
    <row r="10" spans="1:8" x14ac:dyDescent="0.2">
      <c r="A10" s="79" t="s">
        <v>45</v>
      </c>
      <c r="B10" s="22" t="s">
        <v>135</v>
      </c>
      <c r="C10" s="32">
        <v>16716</v>
      </c>
      <c r="F10" s="58" t="s">
        <v>165</v>
      </c>
    </row>
    <row r="11" spans="1:8" x14ac:dyDescent="0.2">
      <c r="A11" s="79" t="s">
        <v>45</v>
      </c>
      <c r="B11" s="22" t="s">
        <v>136</v>
      </c>
      <c r="C11" s="32">
        <v>10296</v>
      </c>
      <c r="F11" s="58" t="s">
        <v>166</v>
      </c>
    </row>
    <row r="12" spans="1:8" x14ac:dyDescent="0.2">
      <c r="A12" s="79" t="s">
        <v>45</v>
      </c>
      <c r="B12" s="22" t="s">
        <v>137</v>
      </c>
      <c r="C12" s="32">
        <v>8184</v>
      </c>
      <c r="F12" s="58" t="s">
        <v>165</v>
      </c>
    </row>
    <row r="15" spans="1:8" x14ac:dyDescent="0.2">
      <c r="A15" s="79" t="s">
        <v>132</v>
      </c>
      <c r="B15" s="22" t="s">
        <v>133</v>
      </c>
      <c r="C15" s="32">
        <v>60</v>
      </c>
      <c r="F15" t="s">
        <v>151</v>
      </c>
      <c r="H15" t="s">
        <v>152</v>
      </c>
    </row>
    <row r="18" spans="6:6" x14ac:dyDescent="0.2">
      <c r="F18" s="189" t="s">
        <v>163</v>
      </c>
    </row>
    <row r="19" spans="6:6" x14ac:dyDescent="0.2">
      <c r="F19" s="58" t="s">
        <v>164</v>
      </c>
    </row>
    <row r="21" spans="6:6" x14ac:dyDescent="0.2">
      <c r="F21" t="s">
        <v>159</v>
      </c>
    </row>
  </sheetData>
  <sheetProtection selectLockedCells="1" selectUnlockedCells="1"/>
  <phoneticPr fontId="3"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vt:lpstr>
      <vt:lpstr>Fringe Benefits</vt:lpstr>
    </vt:vector>
  </TitlesOfParts>
  <Company>Fairmont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sshriver</dc:creator>
  <cp:lastModifiedBy>Burner, Christy</cp:lastModifiedBy>
  <cp:lastPrinted>2016-10-13T13:59:59Z</cp:lastPrinted>
  <dcterms:created xsi:type="dcterms:W3CDTF">2007-01-08T15:28:45Z</dcterms:created>
  <dcterms:modified xsi:type="dcterms:W3CDTF">2024-08-16T13:05:49Z</dcterms:modified>
</cp:coreProperties>
</file>